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ilbergI\Desktop\Inga Zilberga\Dažādi\Nataļja\"/>
    </mc:Choice>
  </mc:AlternateContent>
  <xr:revisionPtr revIDLastSave="0" documentId="8_{243F3FB8-17E5-4338-9807-ED7E0D73CD85}" xr6:coauthVersionLast="47" xr6:coauthVersionMax="47" xr10:uidLastSave="{00000000-0000-0000-0000-000000000000}"/>
  <bookViews>
    <workbookView xWindow="-110" yWindow="-110" windowWidth="19420" windowHeight="10300" xr2:uid="{DC2629C0-65AA-4395-AB81-C370B7B622BC}"/>
  </bookViews>
  <sheets>
    <sheet name="Specene" sheetId="1" r:id="rId1"/>
  </sheets>
  <definedNames>
    <definedName name="_xlnm.Print_Area" localSheetId="0">Specene!$A$3:$E$82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4" i="1" l="1"/>
  <c r="D61" i="1"/>
  <c r="D57" i="1"/>
  <c r="D75" i="1"/>
  <c r="D49" i="1"/>
  <c r="D52" i="1"/>
  <c r="D8" i="1"/>
  <c r="D13" i="1" s="1"/>
  <c r="D51" i="1"/>
  <c r="D50" i="1"/>
  <c r="D48" i="1"/>
  <c r="D47" i="1"/>
  <c r="D46" i="1"/>
  <c r="D45" i="1"/>
  <c r="D43" i="1"/>
  <c r="D44" i="1"/>
  <c r="D28" i="1"/>
  <c r="D17" i="1"/>
  <c r="D19" i="1"/>
  <c r="D18" i="1"/>
  <c r="D20" i="1"/>
  <c r="D54" i="1"/>
  <c r="D7" i="1"/>
  <c r="D78" i="1" l="1"/>
  <c r="D79" i="1" s="1"/>
  <c r="D10" i="1"/>
</calcChain>
</file>

<file path=xl/sharedStrings.xml><?xml version="1.0" encoding="utf-8"?>
<sst xmlns="http://schemas.openxmlformats.org/spreadsheetml/2006/main" count="157" uniqueCount="91">
  <si>
    <t>gab.</t>
  </si>
  <si>
    <t>m</t>
  </si>
  <si>
    <t>kompl.</t>
  </si>
  <si>
    <t>objekts</t>
  </si>
  <si>
    <t>0.4kV KL izbūve</t>
  </si>
  <si>
    <t>Darbu izmaksas</t>
  </si>
  <si>
    <t>Teritorijas labiekārtošana</t>
  </si>
  <si>
    <t>m2</t>
  </si>
  <si>
    <t>Materiālu izmaksas</t>
  </si>
  <si>
    <t>l</t>
  </si>
  <si>
    <t>Citi darbi</t>
  </si>
  <si>
    <t>EPL digitālā uzmērīšana</t>
  </si>
  <si>
    <t>Rakšanas atļaujas saņemšana</t>
  </si>
  <si>
    <t>EPL vai sarkanās līnijas nospraušana</t>
  </si>
  <si>
    <t>km</t>
  </si>
  <si>
    <t>Tranšeja - bedre kabeļa vai citu apakšzemes komunikāciju apsekošanai (šurfēšana)</t>
  </si>
  <si>
    <t>Tranšejas rakšana un aizbēršana viena līdz divu kabeļu (caurules) guldīšanai 1m dziļumā</t>
  </si>
  <si>
    <t>Kabeļu aizsargcaurules d=līdz 110 mm ieguldīšana gatavā tranšejā</t>
  </si>
  <si>
    <t>ZS kabeļa no 50 līdz 150 mm2 ieguldīšana gatavā tranšejā</t>
  </si>
  <si>
    <t>ZS kabeļa no 50 līdz 150 mm2 ievēršana caurulē</t>
  </si>
  <si>
    <t>ZS plastmasas izolācijas kabeļa no 50 līdz 150 mm2  gala apdare</t>
  </si>
  <si>
    <t>Grants seguma brauktuves  ieklāšana</t>
  </si>
  <si>
    <t xml:space="preserve">Sadalnes papildramja vai kabeļu ievada sekcijas montāža </t>
  </si>
  <si>
    <t>Gala apdare 1kV, četrdzīslu kabelim</t>
  </si>
  <si>
    <t>Caurule, gofrēta 450N, d=110 (sadalnē kabeļu ievadiem)</t>
  </si>
  <si>
    <t>Caurule, gofrēta 1250N, d=110</t>
  </si>
  <si>
    <t>Caurule, gofrēta 450N, d=50 (pēcuzskaites)</t>
  </si>
  <si>
    <t>Signāllenta kabeļlīnijai</t>
  </si>
  <si>
    <t>Keramzīts (frakcija 4-10mm)</t>
  </si>
  <si>
    <t xml:space="preserve">Atbalsta sienas uz būvniecības laiku montāža tranšējām dziļākām par 1m </t>
  </si>
  <si>
    <t>Ūdens atsūknēšana no tranšejām būvniecības laikā</t>
  </si>
  <si>
    <t>Demontējamās elektrolīnijas uzmērīšana</t>
  </si>
  <si>
    <t>ZS kabeļa līdz 35 mm2 ieguldīšana gatavā tranšejā</t>
  </si>
  <si>
    <t>ZS kabeļa līdz 35 mm2 ievēršana caurulē</t>
  </si>
  <si>
    <t xml:space="preserve">ZS plastmasas izolācijas kabeļa līdz 35 mm2 gala apdare </t>
  </si>
  <si>
    <t xml:space="preserve">ZS plastmasas izolācijas kabeļa līdz 35 mm2 savienošanas uzmavas montāža </t>
  </si>
  <si>
    <t xml:space="preserve">ZS plastmasas izolācijas kabeļa no 50 līdz 150 mm2  savienošanas uzmavas montāža </t>
  </si>
  <si>
    <t>Spaiļu maiņa kabeļa pieslēgšanai</t>
  </si>
  <si>
    <t>Tranšeja - bedre ZS uzmavām</t>
  </si>
  <si>
    <t>Kabeļa trases uzrādītāja stabiņa uzstādīšana</t>
  </si>
  <si>
    <t>ZS kabeļa (visu šķērsgriezumu) demontāža no GL balsta</t>
  </si>
  <si>
    <t>kabelis</t>
  </si>
  <si>
    <t>ZS starpbalsta (I-balsta) demontāža</t>
  </si>
  <si>
    <t>ZS atgāžņa demontāža</t>
  </si>
  <si>
    <t>ZS dzelzbetona pastaba demontāža</t>
  </si>
  <si>
    <t>ZS vadu demontāža</t>
  </si>
  <si>
    <t>v.v/km</t>
  </si>
  <si>
    <t>Kabelis 1kV četrdzīslu Al 4x35</t>
  </si>
  <si>
    <t>Kabelis 1kV četrdzīslu Al 4x70</t>
  </si>
  <si>
    <t>Kabelis 1kV četrdzīslu Al 4x16</t>
  </si>
  <si>
    <t>Savienošanas uzmava 1kV četrdzīslu kabelim</t>
  </si>
  <si>
    <t>Caurule, gofrēta 450N, d=110</t>
  </si>
  <si>
    <t>Caurule, gofrēta 450N, d=50</t>
  </si>
  <si>
    <t>Drošinātājs NH000, gL/gG, 35A</t>
  </si>
  <si>
    <t>Sadalne uzskaites, gabarīts 1, 1 gab. Inom 63A, 3-fāžu skaitītājam, U1-1/63</t>
  </si>
  <si>
    <t>Sadalne uzskaites/kabeļu, gabarīts 1, 1 gab. Inom 63 A, 3-fāžu skaitītājam (iespējams uzstādīt 1 gab. horiz.drošinātājslēdzi NH00 un tranzītspaili), UKh1-1/63</t>
  </si>
  <si>
    <t>Pamatne sadalnēm ar gabarītu 1, P1</t>
  </si>
  <si>
    <t>Sadalnes slēdzene, iebūvējama - Profilpuscilindrs</t>
  </si>
  <si>
    <t>Pamatne sadalnēm ar gabarītu 3, P5</t>
  </si>
  <si>
    <t>Āderuzgalis 1x16 mm2</t>
  </si>
  <si>
    <t>Kabeļu kurpe 1kV presējama 16mm2</t>
  </si>
  <si>
    <t>Elektrods zemējuma, cinkots tērauds ar iespēju pagarināt, d=20 mm, ≥1.5m</t>
  </si>
  <si>
    <t>Spaile zemējuma, universāla, cinkotam metālam, zemējuma elektroda d=20 mm savienošanai ar stiepli d=8-10 mm vai plakandzelzi 4x40 mm</t>
  </si>
  <si>
    <t>Elektroda uzgalis, iesišanai zemē</t>
  </si>
  <si>
    <t>Lenta zemējuma kontūra savienojumu hermetizācijai</t>
  </si>
  <si>
    <t>Zemētājvads Cu-16mm2 (izvadiem, savienošanai)</t>
  </si>
  <si>
    <t>EVORAIN caurule d160</t>
  </si>
  <si>
    <t>EVORAIN caurules d160 montāža</t>
  </si>
  <si>
    <t>Elektroenerģijas skaitītāja montāža</t>
  </si>
  <si>
    <t>Elektroenerģijas skaitītāja demontāža</t>
  </si>
  <si>
    <t>Automātslēdzis 3P, C, 16A</t>
  </si>
  <si>
    <t>Cokols h=450mm, sadalnei ar gabarītu 1, sadalnes augstumam no zemes 1.5m, C1/450</t>
  </si>
  <si>
    <t>Drošinātājs NH000, gL/gG, 20A</t>
  </si>
  <si>
    <t>Drošinātājs NH2, gL/gG, 35A</t>
  </si>
  <si>
    <t>Drošinātāja nazis NH2,  160A</t>
  </si>
  <si>
    <t>Tranšejas rakšana un aizbēršana viena līdz divu kabeļu (caurules) guldīšanai 1.2m dziļumā zem ceļa</t>
  </si>
  <si>
    <t>Tranšejas rakšana un aizbēršana viena līdz divu kabeļu (caurules) guldīšanai 1.2m dziļumā bez mehānismu izmantošanas</t>
  </si>
  <si>
    <t>Kabeļu komutācijas + individuālas uzskaites sadalnes montāža (Ukh-1/63)</t>
  </si>
  <si>
    <t>Uzskaites sadalnes vairākiem elektroenerģijas skaitītājiem un kabeļu komutācijas sekciju montāža (UKh-5-2/63)</t>
  </si>
  <si>
    <t>Individuālās uzskaites sadalnes ar vienu skaitītāju montāža (U1-1/63)</t>
  </si>
  <si>
    <t>Automātslēdža montāža sadalnē</t>
  </si>
  <si>
    <t>Instalācijas, spaiļu kārbas montāža</t>
  </si>
  <si>
    <t>Kabeļa dzīslas pieslēgšana sadalnē US-1-2-33</t>
  </si>
  <si>
    <t xml:space="preserve">Krūmu izciršana, sakņu izraušana </t>
  </si>
  <si>
    <t>Sadalnes atkārtotā zemējuma izbūve</t>
  </si>
  <si>
    <t>Sadalne uzskaites/kabeļu, gabarīts 5, 2 gab. Inom 63 A, 3-fāžu skaitītājiem (iespējams uzstādīt 2 gab. horiz.drošinātājslēdžus NH2 un 1 gab. NH00), UKh5-2/63-22-001</t>
  </si>
  <si>
    <t>Grants</t>
  </si>
  <si>
    <t>m3</t>
  </si>
  <si>
    <t>Transporta un gājēju kustības organizēšana</t>
  </si>
  <si>
    <t>Galveno darbu apjoms. Galveno materiālu un iekārtu specifikācija. ELT-P1</t>
  </si>
  <si>
    <t>Uzaicinājuma
“Gaisvadu līnijas kablēšana Lieli Garanči, Rēzeknē”
2.pielikums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</si>
</sst>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 applyBorder="1"/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wrapText="1"/>
    </xf>
    <xf numFmtId="0" fontId="6" fillId="0" borderId="1" xfId="0" applyFont="1" applyFill="1" applyBorder="1" applyAlignment="1">
      <alignment readingOrder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4" fillId="0" borderId="1" xfId="0" applyFont="1" applyFill="1" applyBorder="1" applyAlignment="1"/>
    <xf numFmtId="0" fontId="1" fillId="0" borderId="1" xfId="0" applyFont="1" applyFill="1" applyBorder="1" applyAlignment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" fontId="1" fillId="0" borderId="1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/>
    </xf>
    <xf numFmtId="1" fontId="2" fillId="0" borderId="1" xfId="0" applyNumberFormat="1" applyFont="1" applyFill="1" applyBorder="1" applyAlignment="1">
      <alignment horizontal="center"/>
    </xf>
    <xf numFmtId="0" fontId="3" fillId="0" borderId="1" xfId="0" applyFont="1" applyFill="1" applyBorder="1"/>
    <xf numFmtId="0" fontId="4" fillId="0" borderId="1" xfId="0" applyFont="1" applyFill="1" applyBorder="1"/>
    <xf numFmtId="0" fontId="5" fillId="0" borderId="1" xfId="0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 wrapText="1"/>
    </xf>
    <xf numFmtId="0" fontId="2" fillId="0" borderId="0" xfId="0" applyFont="1" applyFill="1" applyBorder="1" applyAlignment="1">
      <alignment horizontal="center" vertical="center"/>
    </xf>
  </cellXfs>
  <cellStyles count="1">
    <cellStyle name="Parast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85CD7-8A15-4DAC-914D-94D8E817BA97}">
  <dimension ref="A1:K84"/>
  <sheetViews>
    <sheetView tabSelected="1" zoomScaleNormal="100" zoomScaleSheetLayoutView="100" workbookViewId="0">
      <selection activeCell="F7" sqref="F7"/>
    </sheetView>
  </sheetViews>
  <sheetFormatPr defaultColWidth="9.1796875" defaultRowHeight="14" x14ac:dyDescent="0.3"/>
  <cols>
    <col min="1" max="1" width="4.7265625" style="2" customWidth="1"/>
    <col min="2" max="2" width="54.81640625" style="6" customWidth="1"/>
    <col min="3" max="3" width="8.26953125" style="2" customWidth="1"/>
    <col min="4" max="4" width="8.54296875" style="2" customWidth="1"/>
    <col min="5" max="5" width="11.1796875" style="2" customWidth="1"/>
    <col min="6" max="8" width="9.1796875" style="2"/>
    <col min="9" max="9" width="39.81640625" style="2" customWidth="1"/>
    <col min="10" max="16384" width="9.1796875" style="2"/>
  </cols>
  <sheetData>
    <row r="1" spans="1:5" ht="45" customHeight="1" x14ac:dyDescent="0.3">
      <c r="B1" s="29" t="s">
        <v>90</v>
      </c>
      <c r="C1" s="29"/>
      <c r="D1" s="29"/>
      <c r="E1" s="29"/>
    </row>
    <row r="2" spans="1:5" ht="22.5" customHeight="1" x14ac:dyDescent="0.3">
      <c r="A2" s="30" t="s">
        <v>89</v>
      </c>
      <c r="B2" s="30"/>
      <c r="C2" s="30"/>
      <c r="D2" s="30"/>
      <c r="E2" s="30"/>
    </row>
    <row r="3" spans="1:5" x14ac:dyDescent="0.3">
      <c r="A3" s="7" t="s">
        <v>4</v>
      </c>
      <c r="B3" s="8"/>
      <c r="C3" s="9"/>
      <c r="D3" s="9"/>
      <c r="E3" s="10"/>
    </row>
    <row r="4" spans="1:5" x14ac:dyDescent="0.3">
      <c r="A4" s="11" t="s">
        <v>5</v>
      </c>
      <c r="B4" s="8"/>
      <c r="C4" s="9"/>
      <c r="D4" s="9"/>
      <c r="E4" s="10"/>
    </row>
    <row r="5" spans="1:5" s="1" customFormat="1" ht="28" x14ac:dyDescent="0.3">
      <c r="A5" s="12">
        <v>1</v>
      </c>
      <c r="B5" s="13" t="s">
        <v>15</v>
      </c>
      <c r="C5" s="14" t="s">
        <v>0</v>
      </c>
      <c r="D5" s="14">
        <v>4</v>
      </c>
      <c r="E5" s="15"/>
    </row>
    <row r="6" spans="1:5" s="1" customFormat="1" x14ac:dyDescent="0.3">
      <c r="A6" s="12">
        <v>2</v>
      </c>
      <c r="B6" s="13" t="s">
        <v>38</v>
      </c>
      <c r="C6" s="14" t="s">
        <v>0</v>
      </c>
      <c r="D6" s="14">
        <v>3</v>
      </c>
      <c r="E6" s="15"/>
    </row>
    <row r="7" spans="1:5" s="1" customFormat="1" ht="28" x14ac:dyDescent="0.3">
      <c r="A7" s="12">
        <v>3</v>
      </c>
      <c r="B7" s="13" t="s">
        <v>16</v>
      </c>
      <c r="C7" s="14" t="s">
        <v>1</v>
      </c>
      <c r="D7" s="16">
        <f>D49+D51</f>
        <v>326</v>
      </c>
      <c r="E7" s="15"/>
    </row>
    <row r="8" spans="1:5" s="1" customFormat="1" ht="28" x14ac:dyDescent="0.3">
      <c r="A8" s="12">
        <v>4</v>
      </c>
      <c r="B8" s="13" t="s">
        <v>75</v>
      </c>
      <c r="C8" s="14" t="s">
        <v>1</v>
      </c>
      <c r="D8" s="16">
        <f>D52-D9</f>
        <v>21</v>
      </c>
      <c r="E8" s="15"/>
    </row>
    <row r="9" spans="1:5" s="1" customFormat="1" ht="28" x14ac:dyDescent="0.3">
      <c r="A9" s="12">
        <v>5</v>
      </c>
      <c r="B9" s="13" t="s">
        <v>76</v>
      </c>
      <c r="C9" s="14" t="s">
        <v>1</v>
      </c>
      <c r="D9" s="16">
        <v>4</v>
      </c>
      <c r="E9" s="15"/>
    </row>
    <row r="10" spans="1:5" s="1" customFormat="1" ht="28" x14ac:dyDescent="0.3">
      <c r="A10" s="12">
        <v>6</v>
      </c>
      <c r="B10" s="13" t="s">
        <v>17</v>
      </c>
      <c r="C10" s="14" t="s">
        <v>1</v>
      </c>
      <c r="D10" s="16">
        <f>D8+D7+D9</f>
        <v>351</v>
      </c>
      <c r="E10" s="15"/>
    </row>
    <row r="11" spans="1:5" s="1" customFormat="1" x14ac:dyDescent="0.3">
      <c r="A11" s="12">
        <v>7</v>
      </c>
      <c r="B11" s="13" t="s">
        <v>67</v>
      </c>
      <c r="C11" s="14" t="s">
        <v>1</v>
      </c>
      <c r="D11" s="16">
        <v>1</v>
      </c>
      <c r="E11" s="15"/>
    </row>
    <row r="12" spans="1:5" s="1" customFormat="1" x14ac:dyDescent="0.3">
      <c r="A12" s="12">
        <v>8</v>
      </c>
      <c r="B12" s="13" t="s">
        <v>39</v>
      </c>
      <c r="C12" s="14" t="s">
        <v>0</v>
      </c>
      <c r="D12" s="16">
        <v>1</v>
      </c>
      <c r="E12" s="15"/>
    </row>
    <row r="13" spans="1:5" s="1" customFormat="1" ht="28" x14ac:dyDescent="0.3">
      <c r="A13" s="12">
        <v>9</v>
      </c>
      <c r="B13" s="13" t="s">
        <v>29</v>
      </c>
      <c r="C13" s="14" t="s">
        <v>1</v>
      </c>
      <c r="D13" s="16">
        <f>D8+D9</f>
        <v>25</v>
      </c>
      <c r="E13" s="15"/>
    </row>
    <row r="14" spans="1:5" s="1" customFormat="1" x14ac:dyDescent="0.3">
      <c r="A14" s="12">
        <v>10</v>
      </c>
      <c r="B14" s="13" t="s">
        <v>30</v>
      </c>
      <c r="C14" s="14" t="s">
        <v>3</v>
      </c>
      <c r="D14" s="16">
        <v>1</v>
      </c>
      <c r="E14" s="15"/>
    </row>
    <row r="15" spans="1:5" s="1" customFormat="1" x14ac:dyDescent="0.3">
      <c r="A15" s="12">
        <v>11</v>
      </c>
      <c r="B15" s="13" t="s">
        <v>21</v>
      </c>
      <c r="C15" s="14" t="s">
        <v>7</v>
      </c>
      <c r="D15" s="16">
        <v>33</v>
      </c>
      <c r="E15" s="15"/>
    </row>
    <row r="16" spans="1:5" s="1" customFormat="1" x14ac:dyDescent="0.3">
      <c r="A16" s="12">
        <v>12</v>
      </c>
      <c r="B16" s="13" t="s">
        <v>6</v>
      </c>
      <c r="C16" s="14" t="s">
        <v>7</v>
      </c>
      <c r="D16" s="16">
        <v>165</v>
      </c>
      <c r="E16" s="15"/>
    </row>
    <row r="17" spans="1:5" s="1" customFormat="1" x14ac:dyDescent="0.3">
      <c r="A17" s="12">
        <v>13</v>
      </c>
      <c r="B17" s="13" t="s">
        <v>32</v>
      </c>
      <c r="C17" s="14" t="s">
        <v>1</v>
      </c>
      <c r="D17" s="16">
        <f>27+159+18+29+27+43+46</f>
        <v>349</v>
      </c>
      <c r="E17" s="15"/>
    </row>
    <row r="18" spans="1:5" s="1" customFormat="1" x14ac:dyDescent="0.3">
      <c r="A18" s="12">
        <v>14</v>
      </c>
      <c r="B18" s="13" t="s">
        <v>18</v>
      </c>
      <c r="C18" s="14" t="s">
        <v>1</v>
      </c>
      <c r="D18" s="16">
        <f>3+5+2</f>
        <v>10</v>
      </c>
      <c r="E18" s="15"/>
    </row>
    <row r="19" spans="1:5" s="1" customFormat="1" x14ac:dyDescent="0.3">
      <c r="A19" s="12">
        <v>15</v>
      </c>
      <c r="B19" s="13" t="s">
        <v>33</v>
      </c>
      <c r="C19" s="14" t="s">
        <v>1</v>
      </c>
      <c r="D19" s="16">
        <f>D17</f>
        <v>349</v>
      </c>
      <c r="E19" s="15"/>
    </row>
    <row r="20" spans="1:5" s="1" customFormat="1" x14ac:dyDescent="0.3">
      <c r="A20" s="12">
        <v>16</v>
      </c>
      <c r="B20" s="13" t="s">
        <v>19</v>
      </c>
      <c r="C20" s="14" t="s">
        <v>1</v>
      </c>
      <c r="D20" s="16">
        <f>D18</f>
        <v>10</v>
      </c>
      <c r="E20" s="15"/>
    </row>
    <row r="21" spans="1:5" s="1" customFormat="1" x14ac:dyDescent="0.3">
      <c r="A21" s="12">
        <v>17</v>
      </c>
      <c r="B21" s="13" t="s">
        <v>40</v>
      </c>
      <c r="C21" s="14" t="s">
        <v>41</v>
      </c>
      <c r="D21" s="16">
        <v>4</v>
      </c>
      <c r="E21" s="15"/>
    </row>
    <row r="22" spans="1:5" s="1" customFormat="1" x14ac:dyDescent="0.3">
      <c r="A22" s="12">
        <v>18</v>
      </c>
      <c r="B22" s="13" t="s">
        <v>34</v>
      </c>
      <c r="C22" s="14" t="s">
        <v>0</v>
      </c>
      <c r="D22" s="16">
        <v>12</v>
      </c>
      <c r="E22" s="15"/>
    </row>
    <row r="23" spans="1:5" s="1" customFormat="1" x14ac:dyDescent="0.3">
      <c r="A23" s="12">
        <v>19</v>
      </c>
      <c r="B23" s="13" t="s">
        <v>20</v>
      </c>
      <c r="C23" s="14" t="s">
        <v>0</v>
      </c>
      <c r="D23" s="16">
        <v>3</v>
      </c>
      <c r="E23" s="15"/>
    </row>
    <row r="24" spans="1:5" s="1" customFormat="1" ht="28" x14ac:dyDescent="0.3">
      <c r="A24" s="12">
        <v>20</v>
      </c>
      <c r="B24" s="13" t="s">
        <v>35</v>
      </c>
      <c r="C24" s="14" t="s">
        <v>0</v>
      </c>
      <c r="D24" s="16">
        <v>2</v>
      </c>
      <c r="E24" s="15"/>
    </row>
    <row r="25" spans="1:5" s="1" customFormat="1" ht="28" x14ac:dyDescent="0.3">
      <c r="A25" s="12">
        <v>21</v>
      </c>
      <c r="B25" s="13" t="s">
        <v>36</v>
      </c>
      <c r="C25" s="14" t="s">
        <v>0</v>
      </c>
      <c r="D25" s="16">
        <v>1</v>
      </c>
      <c r="E25" s="15"/>
    </row>
    <row r="26" spans="1:5" s="1" customFormat="1" x14ac:dyDescent="0.3">
      <c r="A26" s="12">
        <v>22</v>
      </c>
      <c r="B26" s="13" t="s">
        <v>42</v>
      </c>
      <c r="C26" s="14" t="s">
        <v>0</v>
      </c>
      <c r="D26" s="16">
        <v>11</v>
      </c>
      <c r="E26" s="15"/>
    </row>
    <row r="27" spans="1:5" s="1" customFormat="1" x14ac:dyDescent="0.3">
      <c r="A27" s="12">
        <v>23</v>
      </c>
      <c r="B27" s="13" t="s">
        <v>43</v>
      </c>
      <c r="C27" s="14" t="s">
        <v>0</v>
      </c>
      <c r="D27" s="16">
        <v>7</v>
      </c>
      <c r="E27" s="15"/>
    </row>
    <row r="28" spans="1:5" s="1" customFormat="1" x14ac:dyDescent="0.3">
      <c r="A28" s="12">
        <v>24</v>
      </c>
      <c r="B28" s="13" t="s">
        <v>44</v>
      </c>
      <c r="C28" s="14" t="s">
        <v>0</v>
      </c>
      <c r="D28" s="16">
        <f>D26</f>
        <v>11</v>
      </c>
      <c r="E28" s="15"/>
    </row>
    <row r="29" spans="1:5" s="1" customFormat="1" x14ac:dyDescent="0.3">
      <c r="A29" s="12">
        <v>25</v>
      </c>
      <c r="B29" s="13" t="s">
        <v>45</v>
      </c>
      <c r="C29" s="14" t="s">
        <v>46</v>
      </c>
      <c r="D29" s="17">
        <v>1.014</v>
      </c>
      <c r="E29" s="15"/>
    </row>
    <row r="30" spans="1:5" x14ac:dyDescent="0.3">
      <c r="A30" s="12">
        <v>26</v>
      </c>
      <c r="B30" s="18" t="s">
        <v>22</v>
      </c>
      <c r="C30" s="19" t="s">
        <v>0</v>
      </c>
      <c r="D30" s="19">
        <v>3</v>
      </c>
      <c r="E30" s="20"/>
    </row>
    <row r="31" spans="1:5" ht="28" x14ac:dyDescent="0.3">
      <c r="A31" s="12">
        <v>27</v>
      </c>
      <c r="B31" s="18" t="s">
        <v>77</v>
      </c>
      <c r="C31" s="19" t="s">
        <v>0</v>
      </c>
      <c r="D31" s="19">
        <v>2</v>
      </c>
      <c r="E31" s="20"/>
    </row>
    <row r="32" spans="1:5" ht="28" x14ac:dyDescent="0.3">
      <c r="A32" s="12">
        <v>28</v>
      </c>
      <c r="B32" s="18" t="s">
        <v>78</v>
      </c>
      <c r="C32" s="19" t="s">
        <v>0</v>
      </c>
      <c r="D32" s="19">
        <v>1</v>
      </c>
      <c r="E32" s="20"/>
    </row>
    <row r="33" spans="1:5" ht="28" x14ac:dyDescent="0.3">
      <c r="A33" s="12">
        <v>29</v>
      </c>
      <c r="B33" s="18" t="s">
        <v>79</v>
      </c>
      <c r="C33" s="19" t="s">
        <v>0</v>
      </c>
      <c r="D33" s="19">
        <v>1</v>
      </c>
      <c r="E33" s="20"/>
    </row>
    <row r="34" spans="1:5" x14ac:dyDescent="0.3">
      <c r="A34" s="12">
        <v>30</v>
      </c>
      <c r="B34" s="18" t="s">
        <v>68</v>
      </c>
      <c r="C34" s="19" t="s">
        <v>0</v>
      </c>
      <c r="D34" s="19">
        <v>5</v>
      </c>
      <c r="E34" s="20"/>
    </row>
    <row r="35" spans="1:5" x14ac:dyDescent="0.3">
      <c r="A35" s="12">
        <v>31</v>
      </c>
      <c r="B35" s="18" t="s">
        <v>69</v>
      </c>
      <c r="C35" s="19" t="s">
        <v>0</v>
      </c>
      <c r="D35" s="19">
        <v>5</v>
      </c>
      <c r="E35" s="20"/>
    </row>
    <row r="36" spans="1:5" x14ac:dyDescent="0.3">
      <c r="A36" s="12">
        <v>32</v>
      </c>
      <c r="B36" s="18" t="s">
        <v>80</v>
      </c>
      <c r="C36" s="19" t="s">
        <v>0</v>
      </c>
      <c r="D36" s="19">
        <v>5</v>
      </c>
      <c r="E36" s="20"/>
    </row>
    <row r="37" spans="1:5" x14ac:dyDescent="0.3">
      <c r="A37" s="12">
        <v>33</v>
      </c>
      <c r="B37" s="18" t="s">
        <v>37</v>
      </c>
      <c r="C37" s="19" t="s">
        <v>0</v>
      </c>
      <c r="D37" s="19">
        <v>4</v>
      </c>
      <c r="E37" s="20"/>
    </row>
    <row r="38" spans="1:5" x14ac:dyDescent="0.3">
      <c r="A38" s="12">
        <v>34</v>
      </c>
      <c r="B38" s="18" t="s">
        <v>81</v>
      </c>
      <c r="C38" s="19" t="s">
        <v>0</v>
      </c>
      <c r="D38" s="19">
        <v>3</v>
      </c>
      <c r="E38" s="20"/>
    </row>
    <row r="39" spans="1:5" x14ac:dyDescent="0.3">
      <c r="A39" s="12">
        <v>35</v>
      </c>
      <c r="B39" s="18" t="s">
        <v>82</v>
      </c>
      <c r="C39" s="19" t="s">
        <v>0</v>
      </c>
      <c r="D39" s="19">
        <v>4</v>
      </c>
      <c r="E39" s="20"/>
    </row>
    <row r="40" spans="1:5" x14ac:dyDescent="0.3">
      <c r="A40" s="12">
        <v>36</v>
      </c>
      <c r="B40" s="18" t="s">
        <v>83</v>
      </c>
      <c r="C40" s="19" t="s">
        <v>7</v>
      </c>
      <c r="D40" s="19">
        <v>1</v>
      </c>
      <c r="E40" s="20"/>
    </row>
    <row r="41" spans="1:5" x14ac:dyDescent="0.3">
      <c r="A41" s="12">
        <v>37</v>
      </c>
      <c r="B41" s="18" t="s">
        <v>84</v>
      </c>
      <c r="C41" s="19" t="s">
        <v>0</v>
      </c>
      <c r="D41" s="19">
        <v>4</v>
      </c>
      <c r="E41" s="20"/>
    </row>
    <row r="42" spans="1:5" x14ac:dyDescent="0.3">
      <c r="A42" s="11" t="s">
        <v>8</v>
      </c>
      <c r="B42" s="8"/>
      <c r="C42" s="9"/>
      <c r="D42" s="9"/>
      <c r="E42" s="10"/>
    </row>
    <row r="43" spans="1:5" x14ac:dyDescent="0.3">
      <c r="A43" s="12">
        <v>1</v>
      </c>
      <c r="B43" s="8" t="s">
        <v>48</v>
      </c>
      <c r="C43" s="9" t="s">
        <v>1</v>
      </c>
      <c r="D43" s="9">
        <f>6</f>
        <v>6</v>
      </c>
      <c r="E43" s="10"/>
    </row>
    <row r="44" spans="1:5" x14ac:dyDescent="0.3">
      <c r="A44" s="12">
        <v>2</v>
      </c>
      <c r="B44" s="8" t="s">
        <v>47</v>
      </c>
      <c r="C44" s="9" t="s">
        <v>1</v>
      </c>
      <c r="D44" s="9">
        <f>32+170</f>
        <v>202</v>
      </c>
      <c r="E44" s="9"/>
    </row>
    <row r="45" spans="1:5" x14ac:dyDescent="0.3">
      <c r="A45" s="12">
        <v>3</v>
      </c>
      <c r="B45" s="8" t="s">
        <v>49</v>
      </c>
      <c r="C45" s="9" t="s">
        <v>1</v>
      </c>
      <c r="D45" s="9">
        <f>57+60+26+33+27</f>
        <v>203</v>
      </c>
      <c r="E45" s="9"/>
    </row>
    <row r="46" spans="1:5" x14ac:dyDescent="0.3">
      <c r="A46" s="12">
        <v>4</v>
      </c>
      <c r="B46" s="8" t="s">
        <v>23</v>
      </c>
      <c r="C46" s="9" t="s">
        <v>2</v>
      </c>
      <c r="D46" s="21">
        <f>D22+D23</f>
        <v>15</v>
      </c>
      <c r="E46" s="10"/>
    </row>
    <row r="47" spans="1:5" x14ac:dyDescent="0.3">
      <c r="A47" s="12">
        <v>5</v>
      </c>
      <c r="B47" s="8" t="s">
        <v>50</v>
      </c>
      <c r="C47" s="9" t="s">
        <v>2</v>
      </c>
      <c r="D47" s="21">
        <f>D24+D25</f>
        <v>3</v>
      </c>
      <c r="E47" s="10"/>
    </row>
    <row r="48" spans="1:5" x14ac:dyDescent="0.3">
      <c r="A48" s="12">
        <v>6</v>
      </c>
      <c r="B48" s="8" t="s">
        <v>26</v>
      </c>
      <c r="C48" s="9" t="s">
        <v>1</v>
      </c>
      <c r="D48" s="9">
        <f>2*5</f>
        <v>10</v>
      </c>
      <c r="E48" s="9"/>
    </row>
    <row r="49" spans="1:11" x14ac:dyDescent="0.3">
      <c r="A49" s="12">
        <v>7</v>
      </c>
      <c r="B49" s="8" t="s">
        <v>52</v>
      </c>
      <c r="C49" s="9" t="s">
        <v>1</v>
      </c>
      <c r="D49" s="9">
        <f>50+45+11+7+28+18</f>
        <v>159</v>
      </c>
      <c r="E49" s="9"/>
    </row>
    <row r="50" spans="1:11" x14ac:dyDescent="0.3">
      <c r="A50" s="12">
        <v>8</v>
      </c>
      <c r="B50" s="8" t="s">
        <v>24</v>
      </c>
      <c r="C50" s="9" t="s">
        <v>1</v>
      </c>
      <c r="D50" s="9">
        <f>2*7</f>
        <v>14</v>
      </c>
      <c r="E50" s="9"/>
    </row>
    <row r="51" spans="1:11" x14ac:dyDescent="0.3">
      <c r="A51" s="12">
        <v>9</v>
      </c>
      <c r="B51" s="8" t="s">
        <v>51</v>
      </c>
      <c r="C51" s="9" t="s">
        <v>1</v>
      </c>
      <c r="D51" s="9">
        <f>24+124+19</f>
        <v>167</v>
      </c>
      <c r="E51" s="9"/>
    </row>
    <row r="52" spans="1:11" x14ac:dyDescent="0.3">
      <c r="A52" s="12">
        <v>10</v>
      </c>
      <c r="B52" s="8" t="s">
        <v>25</v>
      </c>
      <c r="C52" s="9" t="s">
        <v>1</v>
      </c>
      <c r="D52" s="9">
        <f>4+4+5+12</f>
        <v>25</v>
      </c>
      <c r="E52" s="9"/>
    </row>
    <row r="53" spans="1:11" x14ac:dyDescent="0.3">
      <c r="A53" s="12">
        <v>11</v>
      </c>
      <c r="B53" s="13" t="s">
        <v>66</v>
      </c>
      <c r="C53" s="9" t="s">
        <v>1</v>
      </c>
      <c r="D53" s="9">
        <v>1</v>
      </c>
      <c r="E53" s="9"/>
    </row>
    <row r="54" spans="1:11" x14ac:dyDescent="0.3">
      <c r="A54" s="12">
        <v>12</v>
      </c>
      <c r="B54" s="8" t="s">
        <v>27</v>
      </c>
      <c r="C54" s="9" t="s">
        <v>1</v>
      </c>
      <c r="D54" s="21">
        <f>D49+D51+D52</f>
        <v>351</v>
      </c>
      <c r="E54" s="15"/>
      <c r="I54" s="3"/>
      <c r="J54" s="3"/>
      <c r="K54" s="3"/>
    </row>
    <row r="55" spans="1:11" x14ac:dyDescent="0.3">
      <c r="A55" s="12">
        <v>13</v>
      </c>
      <c r="B55" s="8" t="s">
        <v>59</v>
      </c>
      <c r="C55" s="9" t="s">
        <v>0</v>
      </c>
      <c r="D55" s="21">
        <v>4</v>
      </c>
      <c r="E55" s="15"/>
      <c r="I55" s="3"/>
      <c r="J55" s="3"/>
      <c r="K55" s="3"/>
    </row>
    <row r="56" spans="1:11" x14ac:dyDescent="0.3">
      <c r="A56" s="12">
        <v>14</v>
      </c>
      <c r="B56" s="8" t="s">
        <v>60</v>
      </c>
      <c r="C56" s="9" t="s">
        <v>0</v>
      </c>
      <c r="D56" s="21">
        <v>4</v>
      </c>
      <c r="E56" s="15"/>
      <c r="I56" s="3"/>
      <c r="J56" s="3"/>
      <c r="K56" s="3"/>
    </row>
    <row r="57" spans="1:11" ht="28" x14ac:dyDescent="0.3">
      <c r="A57" s="12">
        <v>15</v>
      </c>
      <c r="B57" s="8" t="s">
        <v>61</v>
      </c>
      <c r="C57" s="9" t="s">
        <v>0</v>
      </c>
      <c r="D57" s="21">
        <f>3*4</f>
        <v>12</v>
      </c>
      <c r="E57" s="15"/>
      <c r="I57" s="3"/>
      <c r="J57" s="3"/>
      <c r="K57" s="3"/>
    </row>
    <row r="58" spans="1:11" ht="42" x14ac:dyDescent="0.3">
      <c r="A58" s="12">
        <v>16</v>
      </c>
      <c r="B58" s="8" t="s">
        <v>62</v>
      </c>
      <c r="C58" s="9" t="s">
        <v>0</v>
      </c>
      <c r="D58" s="21">
        <v>4</v>
      </c>
      <c r="E58" s="15"/>
      <c r="I58" s="3"/>
      <c r="J58" s="3"/>
      <c r="K58" s="3"/>
    </row>
    <row r="59" spans="1:11" x14ac:dyDescent="0.3">
      <c r="A59" s="12">
        <v>17</v>
      </c>
      <c r="B59" s="8" t="s">
        <v>63</v>
      </c>
      <c r="C59" s="9" t="s">
        <v>0</v>
      </c>
      <c r="D59" s="21">
        <v>4</v>
      </c>
      <c r="E59" s="15"/>
      <c r="I59" s="3"/>
      <c r="J59" s="3"/>
      <c r="K59" s="3"/>
    </row>
    <row r="60" spans="1:11" x14ac:dyDescent="0.3">
      <c r="A60" s="12">
        <v>18</v>
      </c>
      <c r="B60" s="8" t="s">
        <v>64</v>
      </c>
      <c r="C60" s="9" t="s">
        <v>0</v>
      </c>
      <c r="D60" s="21">
        <v>4</v>
      </c>
      <c r="E60" s="15"/>
      <c r="I60" s="3"/>
      <c r="J60" s="3"/>
      <c r="K60" s="3"/>
    </row>
    <row r="61" spans="1:11" x14ac:dyDescent="0.3">
      <c r="A61" s="12">
        <v>19</v>
      </c>
      <c r="B61" s="8" t="s">
        <v>65</v>
      </c>
      <c r="C61" s="9" t="s">
        <v>1</v>
      </c>
      <c r="D61" s="21">
        <f>2*4</f>
        <v>8</v>
      </c>
      <c r="E61" s="15"/>
      <c r="I61" s="3"/>
      <c r="J61" s="3"/>
      <c r="K61" s="3"/>
    </row>
    <row r="62" spans="1:11" x14ac:dyDescent="0.3">
      <c r="A62" s="12">
        <v>20</v>
      </c>
      <c r="B62" s="8" t="s">
        <v>53</v>
      </c>
      <c r="C62" s="9" t="s">
        <v>0</v>
      </c>
      <c r="D62" s="9">
        <v>3</v>
      </c>
      <c r="E62" s="9"/>
      <c r="I62" s="4"/>
      <c r="J62" s="5"/>
      <c r="K62" s="5"/>
    </row>
    <row r="63" spans="1:11" x14ac:dyDescent="0.3">
      <c r="A63" s="12">
        <v>21</v>
      </c>
      <c r="B63" s="8" t="s">
        <v>72</v>
      </c>
      <c r="C63" s="9" t="s">
        <v>0</v>
      </c>
      <c r="D63" s="9">
        <v>3</v>
      </c>
      <c r="E63" s="9"/>
      <c r="I63" s="4"/>
      <c r="J63" s="5"/>
      <c r="K63" s="5"/>
    </row>
    <row r="64" spans="1:11" x14ac:dyDescent="0.3">
      <c r="A64" s="12">
        <v>22</v>
      </c>
      <c r="B64" s="8" t="s">
        <v>74</v>
      </c>
      <c r="C64" s="9" t="s">
        <v>0</v>
      </c>
      <c r="D64" s="9">
        <v>6</v>
      </c>
      <c r="E64" s="9"/>
      <c r="I64" s="4"/>
      <c r="J64" s="5"/>
      <c r="K64" s="5"/>
    </row>
    <row r="65" spans="1:11" x14ac:dyDescent="0.3">
      <c r="A65" s="12">
        <v>23</v>
      </c>
      <c r="B65" s="8" t="s">
        <v>73</v>
      </c>
      <c r="C65" s="9" t="s">
        <v>0</v>
      </c>
      <c r="D65" s="9">
        <v>3</v>
      </c>
      <c r="E65" s="9"/>
      <c r="I65" s="4"/>
      <c r="J65" s="5"/>
      <c r="K65" s="5"/>
    </row>
    <row r="66" spans="1:11" x14ac:dyDescent="0.3">
      <c r="A66" s="12">
        <v>24</v>
      </c>
      <c r="B66" s="8" t="s">
        <v>70</v>
      </c>
      <c r="C66" s="9" t="s">
        <v>0</v>
      </c>
      <c r="D66" s="9">
        <v>5</v>
      </c>
      <c r="E66" s="9"/>
      <c r="I66" s="4"/>
      <c r="J66" s="5"/>
      <c r="K66" s="5"/>
    </row>
    <row r="67" spans="1:11" ht="28" x14ac:dyDescent="0.3">
      <c r="A67" s="12">
        <v>25</v>
      </c>
      <c r="B67" s="8" t="s">
        <v>54</v>
      </c>
      <c r="C67" s="9" t="s">
        <v>2</v>
      </c>
      <c r="D67" s="9">
        <v>2</v>
      </c>
      <c r="E67" s="9"/>
      <c r="I67" s="3"/>
      <c r="J67" s="3"/>
      <c r="K67" s="3"/>
    </row>
    <row r="68" spans="1:11" ht="42" x14ac:dyDescent="0.3">
      <c r="A68" s="12">
        <v>26</v>
      </c>
      <c r="B68" s="8" t="s">
        <v>55</v>
      </c>
      <c r="C68" s="9" t="s">
        <v>2</v>
      </c>
      <c r="D68" s="9">
        <v>1</v>
      </c>
      <c r="E68" s="9"/>
      <c r="I68" s="3"/>
      <c r="J68" s="3"/>
      <c r="K68" s="3"/>
    </row>
    <row r="69" spans="1:11" ht="42" x14ac:dyDescent="0.3">
      <c r="A69" s="12">
        <v>27</v>
      </c>
      <c r="B69" s="8" t="s">
        <v>85</v>
      </c>
      <c r="C69" s="9" t="s">
        <v>2</v>
      </c>
      <c r="D69" s="9">
        <v>1</v>
      </c>
      <c r="E69" s="9"/>
      <c r="I69" s="3"/>
      <c r="J69" s="3"/>
      <c r="K69" s="3"/>
    </row>
    <row r="70" spans="1:11" x14ac:dyDescent="0.3">
      <c r="A70" s="12">
        <v>28</v>
      </c>
      <c r="B70" s="8" t="s">
        <v>56</v>
      </c>
      <c r="C70" s="9" t="s">
        <v>0</v>
      </c>
      <c r="D70" s="9">
        <v>3</v>
      </c>
      <c r="E70" s="9"/>
      <c r="I70" s="3"/>
      <c r="J70" s="3"/>
      <c r="K70" s="3"/>
    </row>
    <row r="71" spans="1:11" x14ac:dyDescent="0.3">
      <c r="A71" s="12">
        <v>29</v>
      </c>
      <c r="B71" s="8" t="s">
        <v>58</v>
      </c>
      <c r="C71" s="9" t="s">
        <v>0</v>
      </c>
      <c r="D71" s="9">
        <v>1</v>
      </c>
      <c r="E71" s="9"/>
      <c r="I71" s="3"/>
      <c r="J71" s="3"/>
      <c r="K71" s="3"/>
    </row>
    <row r="72" spans="1:11" ht="28" x14ac:dyDescent="0.3">
      <c r="A72" s="12">
        <v>30</v>
      </c>
      <c r="B72" s="8" t="s">
        <v>71</v>
      </c>
      <c r="C72" s="9" t="s">
        <v>0</v>
      </c>
      <c r="D72" s="9">
        <v>3</v>
      </c>
      <c r="E72" s="9"/>
    </row>
    <row r="73" spans="1:11" x14ac:dyDescent="0.3">
      <c r="A73" s="12">
        <v>31</v>
      </c>
      <c r="B73" s="8" t="s">
        <v>57</v>
      </c>
      <c r="C73" s="9" t="s">
        <v>0</v>
      </c>
      <c r="D73" s="9">
        <v>4</v>
      </c>
      <c r="E73" s="9"/>
    </row>
    <row r="74" spans="1:11" x14ac:dyDescent="0.3">
      <c r="A74" s="12">
        <v>32</v>
      </c>
      <c r="B74" s="8" t="s">
        <v>86</v>
      </c>
      <c r="C74" s="9" t="s">
        <v>87</v>
      </c>
      <c r="D74" s="9">
        <f>1+0.8+0.2+2.6</f>
        <v>4.5999999999999996</v>
      </c>
      <c r="E74" s="9"/>
    </row>
    <row r="75" spans="1:11" x14ac:dyDescent="0.3">
      <c r="A75" s="12">
        <v>33</v>
      </c>
      <c r="B75" s="8" t="s">
        <v>28</v>
      </c>
      <c r="C75" s="9" t="s">
        <v>9</v>
      </c>
      <c r="D75" s="9">
        <f>30.6*D70+51.5*D71</f>
        <v>143.30000000000001</v>
      </c>
      <c r="E75" s="9"/>
    </row>
    <row r="76" spans="1:11" x14ac:dyDescent="0.3">
      <c r="A76" s="22" t="s">
        <v>10</v>
      </c>
      <c r="B76" s="8"/>
      <c r="C76" s="10"/>
      <c r="D76" s="10"/>
      <c r="E76" s="10"/>
    </row>
    <row r="77" spans="1:11" x14ac:dyDescent="0.3">
      <c r="A77" s="23" t="s">
        <v>5</v>
      </c>
      <c r="B77" s="8"/>
      <c r="C77" s="10"/>
      <c r="D77" s="10"/>
      <c r="E77" s="10"/>
    </row>
    <row r="78" spans="1:11" x14ac:dyDescent="0.3">
      <c r="A78" s="24">
        <v>1</v>
      </c>
      <c r="B78" s="8" t="s">
        <v>13</v>
      </c>
      <c r="C78" s="9" t="s">
        <v>14</v>
      </c>
      <c r="D78" s="25">
        <f>(D7+D8)/1000</f>
        <v>0.34699999999999998</v>
      </c>
      <c r="E78" s="10"/>
    </row>
    <row r="79" spans="1:11" x14ac:dyDescent="0.3">
      <c r="A79" s="24">
        <v>2</v>
      </c>
      <c r="B79" s="8" t="s">
        <v>11</v>
      </c>
      <c r="C79" s="26" t="s">
        <v>14</v>
      </c>
      <c r="D79" s="27">
        <f>D78</f>
        <v>0.34699999999999998</v>
      </c>
      <c r="E79" s="10"/>
    </row>
    <row r="80" spans="1:11" x14ac:dyDescent="0.3">
      <c r="A80" s="24">
        <v>3</v>
      </c>
      <c r="B80" s="8" t="s">
        <v>31</v>
      </c>
      <c r="C80" s="26" t="s">
        <v>3</v>
      </c>
      <c r="D80" s="28">
        <v>1</v>
      </c>
      <c r="E80" s="10"/>
    </row>
    <row r="81" spans="1:5" x14ac:dyDescent="0.3">
      <c r="A81" s="24">
        <v>4</v>
      </c>
      <c r="B81" s="8" t="s">
        <v>12</v>
      </c>
      <c r="C81" s="9" t="s">
        <v>3</v>
      </c>
      <c r="D81" s="9">
        <v>1</v>
      </c>
      <c r="E81" s="10"/>
    </row>
    <row r="82" spans="1:5" x14ac:dyDescent="0.3">
      <c r="A82" s="24">
        <v>5</v>
      </c>
      <c r="B82" s="8" t="s">
        <v>88</v>
      </c>
      <c r="C82" s="26" t="s">
        <v>3</v>
      </c>
      <c r="D82" s="28">
        <v>1</v>
      </c>
      <c r="E82" s="10"/>
    </row>
    <row r="83" spans="1:5" x14ac:dyDescent="0.3">
      <c r="A83" s="10"/>
      <c r="B83" s="8"/>
      <c r="C83" s="26"/>
      <c r="D83" s="28"/>
      <c r="E83" s="10"/>
    </row>
    <row r="84" spans="1:5" x14ac:dyDescent="0.3">
      <c r="A84" s="10"/>
      <c r="B84" s="8"/>
      <c r="C84" s="26"/>
      <c r="D84" s="27"/>
      <c r="E84" s="10"/>
    </row>
  </sheetData>
  <mergeCells count="2">
    <mergeCell ref="B1:E1"/>
    <mergeCell ref="A2:E2"/>
  </mergeCells>
  <pageMargins left="0.78740157480314965" right="0.19685039370078741" top="0.94488188976377963" bottom="0.94488188976377963" header="0.31496062992125984" footer="0.11811023622047245"/>
  <pageSetup paperSize="9" fitToWidth="0" fitToHeight="0" orientation="portrait" r:id="rId1"/>
  <headerFooter>
    <oddFooter>&amp;RLapa Nr.&amp;P no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Specene</vt:lpstr>
      <vt:lpstr>Specene!Drukas_apgabals</vt:lpstr>
    </vt:vector>
  </TitlesOfParts>
  <Company>DaiRa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Raimonds</dc:creator>
  <cp:lastModifiedBy>Inga Zilberga</cp:lastModifiedBy>
  <cp:lastPrinted>2025-09-11T13:20:04Z</cp:lastPrinted>
  <dcterms:created xsi:type="dcterms:W3CDTF">2010-11-09T09:58:33Z</dcterms:created>
  <dcterms:modified xsi:type="dcterms:W3CDTF">2025-09-19T07:10:13Z</dcterms:modified>
</cp:coreProperties>
</file>