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ZilbergI\Desktop\Inga Zilberga\Daudzevas jumta maiņa\"/>
    </mc:Choice>
  </mc:AlternateContent>
  <xr:revisionPtr revIDLastSave="0" documentId="13_ncr:1_{55C1D9C7-A057-4518-8C01-2E9AA81BE819}" xr6:coauthVersionLast="45" xr6:coauthVersionMax="45" xr10:uidLastSave="{00000000-0000-0000-0000-000000000000}"/>
  <bookViews>
    <workbookView xWindow="-110" yWindow="-110" windowWidth="19420" windowHeight="10420" tabRatio="907" activeTab="3" xr2:uid="{00000000-000D-0000-FFFF-FFFF00000000}"/>
  </bookViews>
  <sheets>
    <sheet name="Koptāme" sheetId="28" r:id="rId1"/>
    <sheet name="Kopsavilkums" sheetId="29" r:id="rId2"/>
    <sheet name="Būvlaukums" sheetId="20" r:id="rId3"/>
    <sheet name="Jumts" sheetId="31" r:id="rId4"/>
  </sheets>
  <definedNames>
    <definedName name="_xlnm.Print_Area" localSheetId="2">Būvlaukums!$A$1:$Q$50</definedName>
    <definedName name="_xlnm.Print_Area" localSheetId="3">Jumts!$A$1:$Q$141</definedName>
    <definedName name="_xlnm.Print_Area" localSheetId="1">Kopsavilkums!$A$1:$I$35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9" i="20" l="1"/>
  <c r="L19" i="20" s="1"/>
  <c r="N19" i="20"/>
  <c r="P19" i="20"/>
  <c r="P20" i="20"/>
  <c r="Q20" i="20" s="1"/>
  <c r="F21" i="20"/>
  <c r="I21" i="20"/>
  <c r="L21" i="20" s="1"/>
  <c r="N21" i="20"/>
  <c r="O21" i="20"/>
  <c r="O40" i="20" s="1"/>
  <c r="G18" i="29" s="1"/>
  <c r="P21" i="20"/>
  <c r="I22" i="20"/>
  <c r="N22" i="20" s="1"/>
  <c r="Q22" i="20" s="1"/>
  <c r="O22" i="20"/>
  <c r="P22" i="20"/>
  <c r="I23" i="20"/>
  <c r="L23" i="20" s="1"/>
  <c r="O23" i="20"/>
  <c r="P23" i="20"/>
  <c r="I24" i="20"/>
  <c r="N24" i="20" s="1"/>
  <c r="O24" i="20"/>
  <c r="P24" i="20"/>
  <c r="I25" i="20"/>
  <c r="N25" i="20" s="1"/>
  <c r="O25" i="20"/>
  <c r="P25" i="20"/>
  <c r="I26" i="20"/>
  <c r="N26" i="20" s="1"/>
  <c r="P26" i="20"/>
  <c r="F27" i="20"/>
  <c r="P27" i="20"/>
  <c r="Q27" i="20"/>
  <c r="I28" i="20"/>
  <c r="N28" i="20"/>
  <c r="P28" i="20"/>
  <c r="Q28" i="20" s="1"/>
  <c r="F29" i="20"/>
  <c r="P29" i="20"/>
  <c r="Q29" i="20"/>
  <c r="I30" i="20"/>
  <c r="N30" i="20" s="1"/>
  <c r="Q30" i="20" s="1"/>
  <c r="P30" i="20"/>
  <c r="F31" i="20"/>
  <c r="P31" i="20"/>
  <c r="Q31" i="20" s="1"/>
  <c r="I32" i="20"/>
  <c r="N32" i="20" s="1"/>
  <c r="P32" i="20"/>
  <c r="F33" i="20"/>
  <c r="P33" i="20"/>
  <c r="Q33" i="20" s="1"/>
  <c r="I34" i="20"/>
  <c r="N34" i="20"/>
  <c r="O34" i="20"/>
  <c r="P34" i="20"/>
  <c r="F35" i="20"/>
  <c r="I35" i="20"/>
  <c r="N35" i="20" s="1"/>
  <c r="P35" i="20"/>
  <c r="I36" i="20"/>
  <c r="L36" i="20" s="1"/>
  <c r="O36" i="20"/>
  <c r="P36" i="20"/>
  <c r="F37" i="20"/>
  <c r="P37" i="20"/>
  <c r="Q37" i="20"/>
  <c r="F38" i="20"/>
  <c r="I38" i="20"/>
  <c r="N38" i="20"/>
  <c r="P38" i="20"/>
  <c r="Q38" i="20"/>
  <c r="I19" i="31"/>
  <c r="N19" i="31" s="1"/>
  <c r="O19" i="31"/>
  <c r="P19" i="31"/>
  <c r="I21" i="31"/>
  <c r="N21" i="31"/>
  <c r="Q21" i="31" s="1"/>
  <c r="P21" i="31"/>
  <c r="I22" i="31"/>
  <c r="N22" i="31" s="1"/>
  <c r="P22" i="31"/>
  <c r="I23" i="31"/>
  <c r="N23" i="31"/>
  <c r="P23" i="31"/>
  <c r="I24" i="31"/>
  <c r="N24" i="31" s="1"/>
  <c r="P24" i="31"/>
  <c r="I25" i="31"/>
  <c r="N25" i="31"/>
  <c r="O25" i="31"/>
  <c r="P25" i="31"/>
  <c r="I26" i="31"/>
  <c r="N26" i="31" s="1"/>
  <c r="P26" i="31"/>
  <c r="I28" i="31"/>
  <c r="L28" i="31" s="1"/>
  <c r="N28" i="31"/>
  <c r="Q28" i="31" s="1"/>
  <c r="P28" i="31"/>
  <c r="O29" i="31"/>
  <c r="Q29" i="31"/>
  <c r="O30" i="31"/>
  <c r="Q30" i="31" s="1"/>
  <c r="I32" i="31"/>
  <c r="L32" i="31" s="1"/>
  <c r="P32" i="31"/>
  <c r="O33" i="31"/>
  <c r="Q33" i="31" s="1"/>
  <c r="O34" i="31"/>
  <c r="Q34" i="31" s="1"/>
  <c r="I35" i="31"/>
  <c r="N35" i="31"/>
  <c r="P35" i="31"/>
  <c r="O36" i="31"/>
  <c r="Q36" i="31"/>
  <c r="O37" i="31"/>
  <c r="Q37" i="31" s="1"/>
  <c r="I38" i="31"/>
  <c r="L38" i="31" s="1"/>
  <c r="P38" i="31"/>
  <c r="O39" i="31"/>
  <c r="Q39" i="31"/>
  <c r="O40" i="31"/>
  <c r="Q40" i="31"/>
  <c r="I41" i="31"/>
  <c r="N41" i="31"/>
  <c r="P41" i="31"/>
  <c r="O42" i="31"/>
  <c r="Q42" i="31" s="1"/>
  <c r="O43" i="31"/>
  <c r="Q43" i="31"/>
  <c r="I44" i="31"/>
  <c r="L44" i="31" s="1"/>
  <c r="P44" i="31"/>
  <c r="I45" i="31"/>
  <c r="N45" i="31" s="1"/>
  <c r="P45" i="31"/>
  <c r="O46" i="31"/>
  <c r="Q46" i="31" s="1"/>
  <c r="O47" i="31"/>
  <c r="Q47" i="31"/>
  <c r="O48" i="31"/>
  <c r="Q48" i="31"/>
  <c r="I49" i="31"/>
  <c r="N49" i="31"/>
  <c r="P49" i="31"/>
  <c r="O50" i="31"/>
  <c r="Q50" i="31"/>
  <c r="I51" i="31"/>
  <c r="N51" i="31" s="1"/>
  <c r="Q51" i="31" s="1"/>
  <c r="P51" i="31"/>
  <c r="O52" i="31"/>
  <c r="Q52" i="31" s="1"/>
  <c r="O53" i="31"/>
  <c r="Q53" i="31"/>
  <c r="I55" i="31"/>
  <c r="L55" i="31" s="1"/>
  <c r="P55" i="31"/>
  <c r="O56" i="31"/>
  <c r="Q56" i="31"/>
  <c r="O57" i="31"/>
  <c r="Q57" i="31" s="1"/>
  <c r="O58" i="31"/>
  <c r="Q58" i="31"/>
  <c r="I59" i="31"/>
  <c r="N59" i="31"/>
  <c r="P59" i="31"/>
  <c r="Q59" i="31"/>
  <c r="O60" i="31"/>
  <c r="Q60" i="31" s="1"/>
  <c r="O61" i="31"/>
  <c r="Q61" i="31"/>
  <c r="I62" i="31"/>
  <c r="L62" i="31" s="1"/>
  <c r="N62" i="31"/>
  <c r="P62" i="31"/>
  <c r="Q62" i="31"/>
  <c r="O63" i="31"/>
  <c r="Q63" i="31" s="1"/>
  <c r="O64" i="31"/>
  <c r="Q64" i="31"/>
  <c r="I65" i="31"/>
  <c r="L65" i="31" s="1"/>
  <c r="N65" i="31"/>
  <c r="P65" i="31"/>
  <c r="Q65" i="31"/>
  <c r="O66" i="31"/>
  <c r="Q66" i="31" s="1"/>
  <c r="O67" i="31"/>
  <c r="Q67" i="31"/>
  <c r="I68" i="31"/>
  <c r="L68" i="31" s="1"/>
  <c r="N68" i="31"/>
  <c r="P68" i="31"/>
  <c r="Q68" i="31" s="1"/>
  <c r="O69" i="31"/>
  <c r="Q69" i="31" s="1"/>
  <c r="O70" i="31"/>
  <c r="Q70" i="31"/>
  <c r="O71" i="31"/>
  <c r="Q71" i="31"/>
  <c r="I72" i="31"/>
  <c r="L72" i="31" s="1"/>
  <c r="N72" i="31"/>
  <c r="Q72" i="31" s="1"/>
  <c r="P72" i="31"/>
  <c r="O73" i="31"/>
  <c r="Q73" i="31"/>
  <c r="O74" i="31"/>
  <c r="Q74" i="31" s="1"/>
  <c r="I75" i="31"/>
  <c r="L75" i="31" s="1"/>
  <c r="P75" i="31"/>
  <c r="O76" i="31"/>
  <c r="Q76" i="31"/>
  <c r="O77" i="31"/>
  <c r="Q77" i="31"/>
  <c r="I78" i="31"/>
  <c r="L78" i="31" s="1"/>
  <c r="N78" i="31"/>
  <c r="Q78" i="31" s="1"/>
  <c r="P78" i="31"/>
  <c r="O79" i="31"/>
  <c r="Q79" i="31"/>
  <c r="O80" i="31"/>
  <c r="Q80" i="31" s="1"/>
  <c r="I81" i="31"/>
  <c r="L81" i="31" s="1"/>
  <c r="P81" i="31"/>
  <c r="O82" i="31"/>
  <c r="Q82" i="31"/>
  <c r="O83" i="31"/>
  <c r="Q83" i="31"/>
  <c r="O84" i="31"/>
  <c r="Q84" i="31" s="1"/>
  <c r="I86" i="31"/>
  <c r="N86" i="31"/>
  <c r="P86" i="31"/>
  <c r="I87" i="31"/>
  <c r="N87" i="31" s="1"/>
  <c r="P87" i="31"/>
  <c r="O88" i="31"/>
  <c r="Q88" i="31"/>
  <c r="O89" i="31"/>
  <c r="Q89" i="31" s="1"/>
  <c r="O90" i="31"/>
  <c r="Q90" i="31" s="1"/>
  <c r="I91" i="31"/>
  <c r="L91" i="31" s="1"/>
  <c r="P91" i="31"/>
  <c r="O92" i="31"/>
  <c r="Q92" i="31"/>
  <c r="O93" i="31"/>
  <c r="Q93" i="31" s="1"/>
  <c r="I94" i="31"/>
  <c r="L94" i="31" s="1"/>
  <c r="N94" i="31"/>
  <c r="P94" i="31"/>
  <c r="O95" i="31"/>
  <c r="Q95" i="31"/>
  <c r="O96" i="31"/>
  <c r="Q96" i="31" s="1"/>
  <c r="I98" i="31"/>
  <c r="N98" i="31" s="1"/>
  <c r="Q98" i="31" s="1"/>
  <c r="P98" i="31"/>
  <c r="O99" i="31"/>
  <c r="Q99" i="31"/>
  <c r="O100" i="31"/>
  <c r="Q100" i="31"/>
  <c r="O101" i="31"/>
  <c r="Q101" i="31" s="1"/>
  <c r="O102" i="31"/>
  <c r="Q102" i="31"/>
  <c r="O103" i="31"/>
  <c r="Q103" i="31"/>
  <c r="O104" i="31"/>
  <c r="Q104" i="31"/>
  <c r="O105" i="31"/>
  <c r="Q105" i="31" s="1"/>
  <c r="I106" i="31"/>
  <c r="N106" i="31"/>
  <c r="P106" i="31"/>
  <c r="O107" i="31"/>
  <c r="Q107" i="31"/>
  <c r="O108" i="31"/>
  <c r="Q108" i="31"/>
  <c r="O109" i="31"/>
  <c r="Q109" i="31" s="1"/>
  <c r="O110" i="31"/>
  <c r="Q110" i="31" s="1"/>
  <c r="O111" i="31"/>
  <c r="Q111" i="31"/>
  <c r="O112" i="31"/>
  <c r="Q112" i="31"/>
  <c r="I114" i="31"/>
  <c r="N114" i="31" s="1"/>
  <c r="P114" i="31"/>
  <c r="O115" i="31"/>
  <c r="Q115" i="31" s="1"/>
  <c r="O116" i="31"/>
  <c r="Q116" i="31"/>
  <c r="I117" i="31"/>
  <c r="N117" i="31"/>
  <c r="Q117" i="31" s="1"/>
  <c r="P117" i="31"/>
  <c r="O118" i="31"/>
  <c r="Q118" i="31"/>
  <c r="O119" i="31"/>
  <c r="Q119" i="31"/>
  <c r="O120" i="31"/>
  <c r="Q120" i="31"/>
  <c r="I121" i="31"/>
  <c r="L121" i="31" s="1"/>
  <c r="O121" i="31"/>
  <c r="P121" i="31"/>
  <c r="I122" i="31"/>
  <c r="N122" i="31" s="1"/>
  <c r="Q122" i="31" s="1"/>
  <c r="P122" i="31"/>
  <c r="O123" i="31"/>
  <c r="Q123" i="31"/>
  <c r="P125" i="31"/>
  <c r="O125" i="31"/>
  <c r="I125" i="31"/>
  <c r="N125" i="31" s="1"/>
  <c r="I126" i="31"/>
  <c r="N126" i="31" s="1"/>
  <c r="P126" i="31"/>
  <c r="I127" i="31"/>
  <c r="L127" i="31" s="1"/>
  <c r="P127" i="31"/>
  <c r="I128" i="31"/>
  <c r="L128" i="31" s="1"/>
  <c r="P128" i="31"/>
  <c r="I129" i="31"/>
  <c r="L129" i="31" s="1"/>
  <c r="N129" i="31"/>
  <c r="P129" i="31"/>
  <c r="B21" i="31"/>
  <c r="B22" i="31"/>
  <c r="B23" i="31"/>
  <c r="B24" i="31"/>
  <c r="B25" i="31"/>
  <c r="B26" i="31"/>
  <c r="B28" i="31"/>
  <c r="B32" i="31"/>
  <c r="B35" i="31"/>
  <c r="B38" i="31"/>
  <c r="B41" i="31"/>
  <c r="B44" i="31"/>
  <c r="B45" i="31"/>
  <c r="B49" i="31"/>
  <c r="B51" i="31"/>
  <c r="B55" i="31"/>
  <c r="B59" i="31"/>
  <c r="B62" i="31"/>
  <c r="B65" i="31"/>
  <c r="B68" i="31"/>
  <c r="B72" i="31"/>
  <c r="B75" i="31"/>
  <c r="B78" i="31"/>
  <c r="B81" i="31"/>
  <c r="B86" i="31"/>
  <c r="B87" i="31"/>
  <c r="B91" i="31"/>
  <c r="B94" i="31"/>
  <c r="B98" i="31"/>
  <c r="M128" i="31"/>
  <c r="M129" i="31"/>
  <c r="M19" i="31"/>
  <c r="M24" i="20"/>
  <c r="L24" i="20"/>
  <c r="M126" i="31"/>
  <c r="L125" i="31"/>
  <c r="L123" i="31"/>
  <c r="L120" i="31"/>
  <c r="L119" i="31"/>
  <c r="L118" i="31"/>
  <c r="M117" i="31"/>
  <c r="L116" i="31"/>
  <c r="L115" i="31"/>
  <c r="L112" i="31"/>
  <c r="L111" i="31"/>
  <c r="L110" i="31"/>
  <c r="L109" i="31"/>
  <c r="L108" i="31"/>
  <c r="L107" i="31"/>
  <c r="M106" i="31"/>
  <c r="L105" i="31"/>
  <c r="L104" i="31"/>
  <c r="L103" i="31"/>
  <c r="L102" i="31"/>
  <c r="L101" i="31"/>
  <c r="L100" i="31"/>
  <c r="L99" i="31"/>
  <c r="M98" i="31"/>
  <c r="L96" i="31"/>
  <c r="L95" i="31"/>
  <c r="M94" i="31"/>
  <c r="L93" i="31"/>
  <c r="L92" i="31"/>
  <c r="L89" i="31"/>
  <c r="L88" i="31"/>
  <c r="M87" i="31"/>
  <c r="M86" i="31"/>
  <c r="L83" i="31"/>
  <c r="L82" i="31"/>
  <c r="M81" i="31"/>
  <c r="L79" i="31"/>
  <c r="M78" i="31"/>
  <c r="L77" i="31"/>
  <c r="L76" i="31"/>
  <c r="M75" i="31"/>
  <c r="L74" i="31"/>
  <c r="L73" i="31"/>
  <c r="M72" i="31"/>
  <c r="L71" i="31"/>
  <c r="L70" i="31"/>
  <c r="L69" i="31"/>
  <c r="M68" i="31"/>
  <c r="L67" i="31"/>
  <c r="L66" i="31"/>
  <c r="M65" i="31"/>
  <c r="L64" i="31"/>
  <c r="L63" i="31"/>
  <c r="M62" i="31"/>
  <c r="L61" i="31"/>
  <c r="L60" i="31"/>
  <c r="M59" i="31"/>
  <c r="L57" i="31"/>
  <c r="L56" i="31"/>
  <c r="M55" i="31"/>
  <c r="L53" i="31"/>
  <c r="L52" i="31"/>
  <c r="L50" i="31"/>
  <c r="L48" i="31"/>
  <c r="L47" i="31"/>
  <c r="L46" i="31"/>
  <c r="L45" i="31"/>
  <c r="M44" i="31"/>
  <c r="L43" i="31"/>
  <c r="L42" i="31"/>
  <c r="L40" i="31"/>
  <c r="L39" i="31"/>
  <c r="L37" i="31"/>
  <c r="L36" i="31"/>
  <c r="L34" i="31"/>
  <c r="L33" i="31"/>
  <c r="M32" i="31"/>
  <c r="L30" i="31"/>
  <c r="L29" i="31"/>
  <c r="M25" i="31"/>
  <c r="L25" i="31"/>
  <c r="M23" i="31"/>
  <c r="M22" i="31"/>
  <c r="M21" i="31"/>
  <c r="M131" i="31" s="1"/>
  <c r="I19" i="29" s="1"/>
  <c r="L37" i="20"/>
  <c r="M28" i="20"/>
  <c r="M36" i="20"/>
  <c r="M19" i="20"/>
  <c r="M35" i="20"/>
  <c r="B21" i="20"/>
  <c r="B22" i="20"/>
  <c r="B23" i="20"/>
  <c r="B24" i="20"/>
  <c r="B25" i="20"/>
  <c r="B26" i="20"/>
  <c r="B28" i="20"/>
  <c r="B30" i="20"/>
  <c r="B32" i="20"/>
  <c r="B34" i="20"/>
  <c r="B35" i="20"/>
  <c r="B36" i="20"/>
  <c r="B38" i="20"/>
  <c r="L33" i="20"/>
  <c r="L32" i="20"/>
  <c r="M32" i="20"/>
  <c r="L31" i="20"/>
  <c r="M30" i="20"/>
  <c r="L29" i="20"/>
  <c r="L27" i="20"/>
  <c r="M26" i="20"/>
  <c r="M25" i="20"/>
  <c r="L22" i="20"/>
  <c r="M22" i="20"/>
  <c r="M23" i="20"/>
  <c r="M34" i="20"/>
  <c r="L34" i="20"/>
  <c r="L20" i="20"/>
  <c r="L117" i="31"/>
  <c r="L84" i="31"/>
  <c r="M114" i="31"/>
  <c r="M51" i="31"/>
  <c r="M24" i="31"/>
  <c r="L35" i="31"/>
  <c r="L41" i="31"/>
  <c r="M35" i="31"/>
  <c r="M26" i="31"/>
  <c r="M41" i="31"/>
  <c r="M45" i="31"/>
  <c r="L51" i="31"/>
  <c r="M91" i="31"/>
  <c r="L80" i="31"/>
  <c r="L114" i="31"/>
  <c r="M28" i="31"/>
  <c r="M38" i="31"/>
  <c r="M49" i="31"/>
  <c r="M121" i="31"/>
  <c r="M122" i="31"/>
  <c r="M125" i="31"/>
  <c r="M127" i="31"/>
  <c r="M21" i="20"/>
  <c r="M40" i="20" s="1"/>
  <c r="I18" i="29" s="1"/>
  <c r="M38" i="20"/>
  <c r="L22" i="31"/>
  <c r="L86" i="31"/>
  <c r="L90" i="31"/>
  <c r="L58" i="31"/>
  <c r="L106" i="31"/>
  <c r="P131" i="31"/>
  <c r="H19" i="29" s="1"/>
  <c r="B106" i="31"/>
  <c r="B114" i="31"/>
  <c r="B117" i="31"/>
  <c r="B121" i="31"/>
  <c r="B122" i="31"/>
  <c r="B125" i="31"/>
  <c r="B126" i="31"/>
  <c r="B127" i="31"/>
  <c r="B128" i="31"/>
  <c r="B129" i="31"/>
  <c r="L21" i="31"/>
  <c r="L23" i="31"/>
  <c r="L49" i="31"/>
  <c r="L59" i="31"/>
  <c r="L38" i="20"/>
  <c r="L26" i="20"/>
  <c r="L28" i="20"/>
  <c r="Q24" i="20" l="1"/>
  <c r="Q32" i="20"/>
  <c r="Q26" i="20"/>
  <c r="P40" i="20"/>
  <c r="H18" i="29" s="1"/>
  <c r="H21" i="29" s="1"/>
  <c r="Q35" i="20"/>
  <c r="Q34" i="20"/>
  <c r="Q25" i="20"/>
  <c r="Q21" i="20"/>
  <c r="L35" i="20"/>
  <c r="N23" i="20"/>
  <c r="Q23" i="20" s="1"/>
  <c r="L30" i="20"/>
  <c r="N36" i="20"/>
  <c r="Q36" i="20" s="1"/>
  <c r="L25" i="20"/>
  <c r="Q19" i="20"/>
  <c r="I21" i="29"/>
  <c r="I13" i="29" s="1"/>
  <c r="Q129" i="31"/>
  <c r="Q106" i="31"/>
  <c r="Q87" i="31"/>
  <c r="Q24" i="31"/>
  <c r="Q41" i="31"/>
  <c r="Q86" i="31"/>
  <c r="Q49" i="31"/>
  <c r="Q45" i="31"/>
  <c r="Q26" i="31"/>
  <c r="Q23" i="31"/>
  <c r="Q126" i="31"/>
  <c r="Q114" i="31"/>
  <c r="Q94" i="31"/>
  <c r="Q35" i="31"/>
  <c r="Q22" i="31"/>
  <c r="O131" i="31"/>
  <c r="G19" i="29" s="1"/>
  <c r="G21" i="29" s="1"/>
  <c r="Q125" i="31"/>
  <c r="Q25" i="31"/>
  <c r="L126" i="31"/>
  <c r="N75" i="31"/>
  <c r="Q75" i="31" s="1"/>
  <c r="N44" i="31"/>
  <c r="Q44" i="31" s="1"/>
  <c r="L98" i="31"/>
  <c r="L87" i="31"/>
  <c r="N127" i="31"/>
  <c r="Q127" i="31" s="1"/>
  <c r="N81" i="31"/>
  <c r="Q81" i="31" s="1"/>
  <c r="L24" i="31"/>
  <c r="N91" i="31"/>
  <c r="Q91" i="31" s="1"/>
  <c r="N32" i="31"/>
  <c r="Q32" i="31" s="1"/>
  <c r="N38" i="31"/>
  <c r="Q38" i="31" s="1"/>
  <c r="L19" i="31"/>
  <c r="L26" i="31"/>
  <c r="N128" i="31"/>
  <c r="Q128" i="31" s="1"/>
  <c r="N121" i="31"/>
  <c r="Q121" i="31" s="1"/>
  <c r="N55" i="31"/>
  <c r="Q55" i="31" s="1"/>
  <c r="L122" i="31"/>
  <c r="Q19" i="31"/>
  <c r="Q40" i="20" l="1"/>
  <c r="E18" i="29" s="1"/>
  <c r="N40" i="20"/>
  <c r="F18" i="29" s="1"/>
  <c r="P13" i="20"/>
  <c r="Q131" i="31"/>
  <c r="P13" i="31" s="1"/>
  <c r="N131" i="31"/>
  <c r="F19" i="29" s="1"/>
  <c r="F21" i="29" l="1"/>
  <c r="E19" i="29"/>
  <c r="E21" i="29" s="1"/>
  <c r="E24" i="29" s="1"/>
  <c r="E22" i="29" l="1"/>
  <c r="E25" i="29" s="1"/>
  <c r="I12" i="29" s="1"/>
  <c r="D23" i="28" l="1"/>
  <c r="D25" i="28" s="1"/>
  <c r="D26" i="28" s="1"/>
  <c r="D27" i="28" l="1"/>
</calcChain>
</file>

<file path=xl/sharedStrings.xml><?xml version="1.0" encoding="utf-8"?>
<sst xmlns="http://schemas.openxmlformats.org/spreadsheetml/2006/main" count="383" uniqueCount="210">
  <si>
    <t>Nr.p.k.</t>
  </si>
  <si>
    <t>Mērvienība</t>
  </si>
  <si>
    <t>Daudzums</t>
  </si>
  <si>
    <t>Vienības izmaksas</t>
  </si>
  <si>
    <t>Kopā uz visu apjomu</t>
  </si>
  <si>
    <t>laika norma (c/h)</t>
  </si>
  <si>
    <t>darbietilpība (c/h)</t>
  </si>
  <si>
    <t>Sastādīja:</t>
  </si>
  <si>
    <t>euro</t>
  </si>
  <si>
    <t>(paraksts un tā atšifrējums, datums)</t>
  </si>
  <si>
    <t>Tāmes izmaksas</t>
  </si>
  <si>
    <t>darba alga</t>
  </si>
  <si>
    <t>būvizstrādājumi</t>
  </si>
  <si>
    <t>mehānismi</t>
  </si>
  <si>
    <t>kopā</t>
  </si>
  <si>
    <t>summa</t>
  </si>
  <si>
    <t>Būvdarbu nosaukums</t>
  </si>
  <si>
    <r>
      <t>darba samaksas likme (</t>
    </r>
    <r>
      <rPr>
        <b/>
        <i/>
        <sz val="10"/>
        <rFont val="Arial"/>
        <family val="2"/>
      </rPr>
      <t>euro</t>
    </r>
    <r>
      <rPr>
        <b/>
        <sz val="10"/>
        <rFont val="Arial"/>
        <family val="2"/>
      </rPr>
      <t>/h)</t>
    </r>
  </si>
  <si>
    <t>m</t>
  </si>
  <si>
    <t>(būvdarbu veids vai konstruktīvā elementa nosaukums)</t>
  </si>
  <si>
    <t>m2</t>
  </si>
  <si>
    <t>APSTIPRINU</t>
  </si>
  <si>
    <t xml:space="preserve">______________________________________ </t>
  </si>
  <si>
    <t>(pasūtītāja paraksts un tā atšifrējums)</t>
  </si>
  <si>
    <t>Z.v.</t>
  </si>
  <si>
    <t>Būvniecības koptāme</t>
  </si>
  <si>
    <t>Objekta nosaukums</t>
  </si>
  <si>
    <r>
      <t>Objekta izmaksas (</t>
    </r>
    <r>
      <rPr>
        <b/>
        <i/>
        <sz val="10"/>
        <color indexed="8"/>
        <rFont val="Arial"/>
        <family val="2"/>
        <charset val="186"/>
      </rPr>
      <t>euro</t>
    </r>
    <r>
      <rPr>
        <b/>
        <sz val="10"/>
        <color indexed="8"/>
        <rFont val="Arial"/>
        <family val="2"/>
        <charset val="186"/>
      </rPr>
      <t>)</t>
    </r>
  </si>
  <si>
    <t>Kopā</t>
  </si>
  <si>
    <t>Sastādīja</t>
  </si>
  <si>
    <t>Pārbaudīja</t>
  </si>
  <si>
    <t>Sertifikāta Nr.</t>
  </si>
  <si>
    <t>Kopsavilkuma aprēķins</t>
  </si>
  <si>
    <r>
      <t>Par kopējo summu (</t>
    </r>
    <r>
      <rPr>
        <i/>
        <sz val="10"/>
        <rFont val="Arial"/>
        <family val="2"/>
      </rPr>
      <t>euro</t>
    </r>
    <r>
      <rPr>
        <sz val="10"/>
        <rFont val="Arial"/>
        <family val="2"/>
      </rPr>
      <t>)</t>
    </r>
  </si>
  <si>
    <t>Kopējā darbietilpība (c/h)</t>
  </si>
  <si>
    <t>Kods, tāmes Nr.</t>
  </si>
  <si>
    <t>Būvdarbu veids vai konstruktīvā elementa nosaukums</t>
  </si>
  <si>
    <t>Tai skaitā</t>
  </si>
  <si>
    <t>Darbietilpība (c/h)</t>
  </si>
  <si>
    <t xml:space="preserve">darba alga </t>
  </si>
  <si>
    <t xml:space="preserve">mehānismi </t>
  </si>
  <si>
    <t>tai sk. darba aizsardzība</t>
  </si>
  <si>
    <t>Pavisam kopā</t>
  </si>
  <si>
    <t>Sastādija:</t>
  </si>
  <si>
    <t>Pārbaudīja:</t>
  </si>
  <si>
    <t>Kods</t>
  </si>
  <si>
    <t>Sertifikāta Nr.:</t>
  </si>
  <si>
    <t>iepak.</t>
  </si>
  <si>
    <t>gb.</t>
  </si>
  <si>
    <t>kpl.</t>
  </si>
  <si>
    <t>Palīgmateriāli</t>
  </si>
  <si>
    <t>mēn.</t>
  </si>
  <si>
    <t>obj.</t>
  </si>
  <si>
    <t>gb</t>
  </si>
  <si>
    <t>h</t>
  </si>
  <si>
    <t>Lokālā tāme Nr. 1</t>
  </si>
  <si>
    <t>Lokālā tāme Nr. 2</t>
  </si>
  <si>
    <t>2020. gada _____ . __________________</t>
  </si>
  <si>
    <t>Būvlaukuma iekārtošana un uzturēšana</t>
  </si>
  <si>
    <t>Žoga nomas izmaksas</t>
  </si>
  <si>
    <t>Mobilā žoga nosegšana ar aizsargplēvi</t>
  </si>
  <si>
    <t>Būvtāfeles uzstādīšana</t>
  </si>
  <si>
    <t>Darbinieku metāla moduļa ar aprīkojumu noma, piegāde būvlaukumā, pieslēgšana komunikācijām un aizvešana pēc būvdarbu pabeigšanas</t>
  </si>
  <si>
    <r>
      <t>Fasādes sastatņu</t>
    </r>
    <r>
      <rPr>
        <sz val="9"/>
        <color indexed="8"/>
        <rFont val="Arial"/>
        <family val="2"/>
        <charset val="186"/>
      </rPr>
      <t xml:space="preserve"> noma</t>
    </r>
  </si>
  <si>
    <t>Tiešās izmaksas kopā, t.sk. darba devēja sociālais nodoklis (24,09%)</t>
  </si>
  <si>
    <t>PVN (21%)</t>
  </si>
  <si>
    <t>Būvniecības izmaksas kopā</t>
  </si>
  <si>
    <t>Pagaidu pieslēguma elektroapgādes sistēmai ar patērētās elektroenerģijas uzskaiti ierīkošana</t>
  </si>
  <si>
    <t>Demontāža</t>
  </si>
  <si>
    <t>Brīdinājuma un norādījuma zīmju uzstādīšana pie ieejas būvobjektā un darbu veikšanas vietās</t>
  </si>
  <si>
    <t>Metāla ugunsdzēsības stenda ar smilšu kasti, nokomplektēta ar ugunsdzēsības aparātu, lāpstu, cirvi, lauzni un spaini uzstādīšana</t>
  </si>
  <si>
    <t>Noliktavas metāla konteinera moduļa noma, piegāde būvlaukumā un aizvešana pēc būvdarbu pabeigšanas</t>
  </si>
  <si>
    <t>Noliktavas konteinera (6x2,5m) noma</t>
  </si>
  <si>
    <t>Ofisa moduļa (6x2,5m) ar biroja aprīkojumu noma</t>
  </si>
  <si>
    <t>Biotualetes ar izlietni noma, piegāde būvlaukumā un apkalpošana (1x nedēļā)</t>
  </si>
  <si>
    <t>Darbinieku moduļa (6x2,5m) ar aprīkojumu noma</t>
  </si>
  <si>
    <t>Ofisa metāla moduļa ar aprīkojumu noma, piegāde būvlaukumā, pieslēgšana komunikācijām un aizvešana pēc būvdarbu pabeigšanas</t>
  </si>
  <si>
    <r>
      <t>Fasādes sastatņu noma</t>
    </r>
    <r>
      <rPr>
        <sz val="9"/>
        <rFont val="Arial"/>
        <family val="2"/>
        <charset val="186"/>
      </rPr>
      <t>, piegāde būvlaukumā, montāža, demontāža un nogādāšana atpakaļ nomas punktā</t>
    </r>
  </si>
  <si>
    <t>Ugunsdzēsības aparātu izvietošana ugunsnedrošo vietu tuvumā, apzīmējot to atrašanās vietas ar ugunsdrošības norādījuma zīmēm</t>
  </si>
  <si>
    <t>m3</t>
  </si>
  <si>
    <t>Koka brusas pēc sortimenta (C24)</t>
  </si>
  <si>
    <t>litri</t>
  </si>
  <si>
    <t>Citi darbi</t>
  </si>
  <si>
    <t>Montāžas palīgmateriāli (būvkalumi, skrūves u.c.)</t>
  </si>
  <si>
    <t>Jumta koka konstrukcijas</t>
  </si>
  <si>
    <t>Jumta segums</t>
  </si>
  <si>
    <t>kg</t>
  </si>
  <si>
    <t>SAKRET TGW dziļumgrunts virsmas nostiprināšanai</t>
  </si>
  <si>
    <t>SAKRET CLP+ CSII kaļķa-cementa apmetums, pelēks</t>
  </si>
  <si>
    <t>Tonēta SAKRET KS ūdens dispersijas silikāta krāsa (C bāze) cementa kaļķa apmetumu krāsošanai</t>
  </si>
  <si>
    <t>Montāžas palīgmateriāli (dībeļi, hermētiķis u.c.)</t>
  </si>
  <si>
    <t>RUUKKI teknes konektors Dn150/100mm</t>
  </si>
  <si>
    <t>RUUKKI tekne</t>
  </si>
  <si>
    <t>RUUKKI teknes āķis</t>
  </si>
  <si>
    <t>RUUKKI teknes gals</t>
  </si>
  <si>
    <t>RUUKKI tekņu savienotājs</t>
  </si>
  <si>
    <t>Palīgmateriāli (skrūves, hermētiķis u.c.)</t>
  </si>
  <si>
    <t>Būvmateriālu pacelšanas tehnikas izmantošana</t>
  </si>
  <si>
    <t>Sadzīves atkritumu regulāra savākšana un iekraušana sadzīves atkritumu konteinerā, ieskaitot tā izvešanu 2 x mēn.</t>
  </si>
  <si>
    <r>
      <t xml:space="preserve">Objekta adrese: </t>
    </r>
    <r>
      <rPr>
        <sz val="10"/>
        <rFont val="Arial"/>
        <family val="2"/>
        <charset val="186"/>
      </rPr>
      <t>Daudzeva, Daudzeses pagasts, Jaunjelgavas novads</t>
    </r>
  </si>
  <si>
    <r>
      <rPr>
        <b/>
        <sz val="10"/>
        <rFont val="Arial"/>
        <family val="2"/>
        <charset val="186"/>
      </rPr>
      <t xml:space="preserve">Objekta adrese: </t>
    </r>
    <r>
      <rPr>
        <sz val="10"/>
        <rFont val="Arial"/>
        <family val="2"/>
        <charset val="186"/>
      </rPr>
      <t>Daudzeva, Daudzeses pagasts, Jaunjelgavas novads</t>
    </r>
  </si>
  <si>
    <t>Jumta remonts un seguma nomaiņa</t>
  </si>
  <si>
    <t>Lietus tekņu un noteku demontāža</t>
  </si>
  <si>
    <r>
      <t>Jaunu jumta koka konstrukciju uzstādīšana demontēto vietā (</t>
    </r>
    <r>
      <rPr>
        <b/>
        <sz val="9"/>
        <color indexed="8"/>
        <rFont val="Arial"/>
        <family val="2"/>
        <charset val="186"/>
      </rPr>
      <t>apjomi darba procesā jāprecizē</t>
    </r>
    <r>
      <rPr>
        <sz val="9"/>
        <color indexed="8"/>
        <rFont val="Arial"/>
        <family val="2"/>
        <charset val="186"/>
      </rPr>
      <t>)</t>
    </r>
  </si>
  <si>
    <t>Kalibrēti koka dēļi (30x100mm, C24)</t>
  </si>
  <si>
    <t>Šķērslatojuma izbūve no koka dēļiem (30x100mm, attālums starp latu centriem 200mm) un jumta plaknes izlīmeņošana</t>
  </si>
  <si>
    <t>Palīgmateriāli (ķīļi latojuma izlīdzināšanai, skrūves kokam u.c.)</t>
  </si>
  <si>
    <t>Latu galu apzāģēšana, veidojot jumta plaknes nepieciešamā ģeometriskā formā</t>
  </si>
  <si>
    <t>Montāžas palīgmateriāli</t>
  </si>
  <si>
    <t>Jumta profili un aprīkojums</t>
  </si>
  <si>
    <t>VILPE Classic Vino ventilācijas izvada pieslēgums valcprofila jumtam, pelēks</t>
  </si>
  <si>
    <t>VILPE ventilācijas izvads ar jumtiņu, izolēts, pelēks Ø110/IS/350mm</t>
  </si>
  <si>
    <t>Skursteņa jumta pieslēguma uzstādīšana, PURAL pārklājums</t>
  </si>
  <si>
    <t>Skursteņa jumta pieslēgums, PURAL pārklājums</t>
  </si>
  <si>
    <t>Palīgmateriāli (dībeļnaglas, skursteņa blīvlenta, hermētiķis u.c.)</t>
  </si>
  <si>
    <t>Lūkas montāžas materiāli</t>
  </si>
  <si>
    <t>Lietus ūdens noteksistēma Dn150/100mm</t>
  </si>
  <si>
    <t>Ruukki jumta tekņu uzstādīšana Dn150mm</t>
  </si>
  <si>
    <t>Ruukki jumta noteku uzstādīšana Dn100mm</t>
  </si>
  <si>
    <t>Skurstenis</t>
  </si>
  <si>
    <t>Skursteņa virsjumta daļas attīrīšana no esošās apdares un drūpošā apmetuma</t>
  </si>
  <si>
    <t>Skursteņa virsmas gruntēšana un krāsošana ar tonētu ūdens dispersijas silikāta krāsu cementa kaļķa apmetumu krāsošanai (2x)</t>
  </si>
  <si>
    <t>Skursteņa skārda jumtiņa uzstādīšana (Pural pārklājums)</t>
  </si>
  <si>
    <t>Skursteņa skārda jumtiņš (0,5mm, Pural pārklājums)</t>
  </si>
  <si>
    <t>Būvgružu savākšana un nogādāšana būvgružu savākšanas un utilizācijas vietā</t>
  </si>
  <si>
    <t>RUUKKI notekas caurule</t>
  </si>
  <si>
    <t>RUUKKI notekas cauruļu savienotājs</t>
  </si>
  <si>
    <t>RUUKKI notekas cauruļu stiprinājums kokam</t>
  </si>
  <si>
    <t>RUUKKI notekas līkums</t>
  </si>
  <si>
    <t xml:space="preserve">RUUKKI notekas lejasgals </t>
  </si>
  <si>
    <t>Palīgmateriāli (skrūves kokam, kniedes, silikons u.c.)</t>
  </si>
  <si>
    <t>Skursteņu jumta skārda pieslēguma demontāža</t>
  </si>
  <si>
    <t>Bezazbesta šīfera jumta seguma un skārda elementu (karnīžu, vējmalu,satekņu, koru, jumta lūkas u.c.) demontāža</t>
  </si>
  <si>
    <t>Jumta latojuma, vējdēļu un karnīžu demontāža</t>
  </si>
  <si>
    <t>Kalibrēti koka dēļi (30x200mm, C24)</t>
  </si>
  <si>
    <t>Metāla skavas 12mm, 3600gb.</t>
  </si>
  <si>
    <t>Montāžas palīgmateriāli (skrūves kokam u.c.)</t>
  </si>
  <si>
    <t>Kalibrētas koka latas (30x70mm, C24)</t>
  </si>
  <si>
    <t>Difūzijas membrānas nostiprināšana ar uz spārēm garenvirzienā piestiprinātrām koka latām (30x70mm, C24)</t>
  </si>
  <si>
    <t>Skrūves kokam, 5x80mm, 100gb.</t>
  </si>
  <si>
    <t>Kalibrētas koka latas (50x50mm, C24)</t>
  </si>
  <si>
    <t>Montāžas materiāli (skrūves kokam u.c.)</t>
  </si>
  <si>
    <t xml:space="preserve">Skursteņa virsmas gruntēšana un kaļķa cementa apmetuma kārtas atjaunošana </t>
  </si>
  <si>
    <t>RUUKKI teknes iekšējais stūris 90°</t>
  </si>
  <si>
    <t>Samaksa par patērēto elektroenerģiju</t>
  </si>
  <si>
    <t>Tāme sastādīta 2020. gada 24. septembrī</t>
  </si>
  <si>
    <t>Būvdarbu vietas un būvlaukuma aprīkojuma norobežojoša mobilā žoga noma, piegāde būvlaukumā, uzstādīšana, noņemšana un nogādāšana atpakaļ nomas punktā</t>
  </si>
  <si>
    <t>Karnīzes dēļu uzstādīšana (30x200mm, C24)</t>
  </si>
  <si>
    <t>Biotualetes noma ar apkalpošanu (vienreiz nedēļā)</t>
  </si>
  <si>
    <t>Koka vējdēļu piestiprināšana pie latu galiem (30x200mm, C24)</t>
  </si>
  <si>
    <t xml:space="preserve">Montāžas materiāli  </t>
  </si>
  <si>
    <t>Bēniņi</t>
  </si>
  <si>
    <t>Tvaika caurlaidīgas membrānas PAROC XMV 020bas ieklāšana, nostiprinot to ar metāla skavām</t>
  </si>
  <si>
    <t>Bēniņu laipu izbūve</t>
  </si>
  <si>
    <t>Kalibrētas koka brusas 100x100mm</t>
  </si>
  <si>
    <t>Koka dēļi 40x6000mm</t>
  </si>
  <si>
    <t>Palīgmateriāli (metāla stiprinājumi, skrūves kokam u.c.)</t>
  </si>
  <si>
    <t>Bēniņu siltināšana ar beramo akmens vati PAROC BLT 3 (h=300mm)</t>
  </si>
  <si>
    <t>Pretvēja izolācijas plākšņu PAROC Was 25t ieklāšana (t=30mm)</t>
  </si>
  <si>
    <t>Pretvēja izolācijas plākšnes PAROC Was 25t (t=30mm)</t>
  </si>
  <si>
    <r>
      <t>Bojāto spāru un citu nomaināmo jumta koka konstrukciju demontāža (</t>
    </r>
    <r>
      <rPr>
        <b/>
        <sz val="9"/>
        <color indexed="8"/>
        <rFont val="Arial"/>
        <family val="2"/>
        <charset val="186"/>
      </rPr>
      <t>apjomi darba procesā jāprecizē</t>
    </r>
    <r>
      <rPr>
        <sz val="9"/>
        <color indexed="8"/>
        <rFont val="Arial"/>
        <family val="2"/>
        <charset val="186"/>
      </rPr>
      <t>)</t>
    </r>
  </si>
  <si>
    <t>Tvaika barjera PAROC XMV 020bas</t>
  </si>
  <si>
    <t xml:space="preserve">Būvuzņēmējs: </t>
  </si>
  <si>
    <r>
      <t>Būvuzņēmējs:</t>
    </r>
    <r>
      <rPr>
        <sz val="10"/>
        <color indexed="8"/>
        <rFont val="Arial"/>
        <family val="2"/>
        <charset val="186"/>
      </rPr>
      <t xml:space="preserve"> </t>
    </r>
  </si>
  <si>
    <t>Bēniņu attīrīšana no esošā siltinājuma un būvgružiem</t>
  </si>
  <si>
    <t xml:space="preserve">Visu jumta koka konstrukciju apstrāde ar antiseptiķi un antipirēnu </t>
  </si>
  <si>
    <t xml:space="preserve">Sniega aiztures barjeru uzstādīšana </t>
  </si>
  <si>
    <t xml:space="preserve"> balsts sniega aiztures barjerai Classic profiliem</t>
  </si>
  <si>
    <t xml:space="preserve"> caurule ovālā sniega aiztures barjerai, 3m</t>
  </si>
  <si>
    <t>Tērauda lūkas Classic profilam uzstādīšana (600x800mm)</t>
  </si>
  <si>
    <t xml:space="preserve"> tērauda lūka Classic profilam (600x800mm)</t>
  </si>
  <si>
    <t>Difūzijas membrānas ar 2 līmlentām ieklāšana un nostiprināšana ar metāla skavām</t>
  </si>
  <si>
    <t xml:space="preserve"> elpojoša difūzijas membrāna ar 2 līmlentām</t>
  </si>
  <si>
    <t>Metāla jumta segums  Classic 50 Plus Matt</t>
  </si>
  <si>
    <t>Metāla jumta seguma  Classic 50 Plus Matt ieklāšana</t>
  </si>
  <si>
    <t>Apliecinājuma karte</t>
  </si>
  <si>
    <t>obj</t>
  </si>
  <si>
    <t>Tehniskās dokumentācijas sagatavošana un saskaņošana</t>
  </si>
  <si>
    <t>Izpilddokumentācijas sagatavošana,nodošana pasūtītājam</t>
  </si>
  <si>
    <t>Būvdarbu zonas regulāra sakopšana būvdarbu laikā un pēc būvdarbu veikšanas</t>
  </si>
  <si>
    <t>Platās kores metāla jumtiem 50 Plus Matt uzstādīšana</t>
  </si>
  <si>
    <t xml:space="preserve"> platā kore metāla jumtiem, 50 Plus Matt </t>
  </si>
  <si>
    <t xml:space="preserve"> skrūves kokam Classic jumtu stiprināšanai, krāsotas 4,2x25mm, 100gb.</t>
  </si>
  <si>
    <t>Apakšējās kores Classic metāla jumtiem 50 Plus Matt uzstādīšana</t>
  </si>
  <si>
    <t xml:space="preserve"> apakšējā kore Classic metāla jumtiem 50 Plus Matt</t>
  </si>
  <si>
    <t>apakšējā kore Classic metāla jumtiem 50 Plus Matt (l=430mm)</t>
  </si>
  <si>
    <t>skrūves kokam Classic jumtu stiprināšanai, krāsotas 4,2x25mm, 100gb.</t>
  </si>
  <si>
    <t>Satekņu Classic metāla jumtiem 50 Plus Matt uzstādīšana</t>
  </si>
  <si>
    <t>satekne Classic metāla jumtiem, 50 Plus Matt</t>
  </si>
  <si>
    <t>Vējmalu Classic metāla jumtiem 50 Plus Matt uzstādīšana</t>
  </si>
  <si>
    <t>vējmala Classic metāla jumtiem, 50 Plus Matt</t>
  </si>
  <si>
    <t>I skrūves kokam Classic jumtu stiprināšanai, krāsotas 4,2x25mm, 100gb.</t>
  </si>
  <si>
    <t>Karnīzes Classic metāla jumtiem 50 Plus Matt uzstādīšana</t>
  </si>
  <si>
    <t xml:space="preserve"> karnīze Classic metāla jumtiem, 50 Plus Matt</t>
  </si>
  <si>
    <t>Ventilācijas izvadu Classic jumtiem uzstādīšana</t>
  </si>
  <si>
    <t>Classic skaņas izolācijas lentas ieklāšana</t>
  </si>
  <si>
    <t xml:space="preserve"> Classic skaņas izolācijas lenta 25m</t>
  </si>
  <si>
    <t>Virsizdevumi (0%)</t>
  </si>
  <si>
    <t>Peļņa (0%)</t>
  </si>
  <si>
    <r>
      <t>Objekta nosaukums:</t>
    </r>
    <r>
      <rPr>
        <sz val="10"/>
        <rFont val="Arial"/>
        <family val="2"/>
        <charset val="186"/>
      </rPr>
      <t xml:space="preserve"> Daudzevas dzelzceļa stacijas ēkas jumta remonts un seguma nomaiņa</t>
    </r>
  </si>
  <si>
    <r>
      <t xml:space="preserve">Būves nosaukums: </t>
    </r>
    <r>
      <rPr>
        <sz val="10"/>
        <rFont val="Arial"/>
        <family val="2"/>
        <charset val="186"/>
      </rPr>
      <t>Daudzevas dzelzceļa stacija</t>
    </r>
  </si>
  <si>
    <r>
      <t xml:space="preserve">Pasūtītājs: </t>
    </r>
    <r>
      <rPr>
        <sz val="10"/>
        <rFont val="Arial"/>
        <family val="2"/>
        <charset val="186"/>
      </rPr>
      <t>VAS "Latvijas dzelzceļš"</t>
    </r>
  </si>
  <si>
    <t>Daudzevas dzelzceļa stacijas ēkas jumta remonts un seguma nomaiņa</t>
  </si>
  <si>
    <t xml:space="preserve">Tāme sastādīta </t>
  </si>
  <si>
    <r>
      <t xml:space="preserve">Objekta nosaukums: </t>
    </r>
    <r>
      <rPr>
        <sz val="10"/>
        <rFont val="Arial"/>
        <family val="2"/>
        <charset val="186"/>
      </rPr>
      <t>Daudzevas dzelzceļa stacijas ēkas jumta remonts un seguma nomaiņa</t>
    </r>
  </si>
  <si>
    <r>
      <rPr>
        <b/>
        <sz val="10"/>
        <rFont val="Arial"/>
        <family val="2"/>
        <charset val="186"/>
      </rPr>
      <t>Būves nosaukums:</t>
    </r>
    <r>
      <rPr>
        <sz val="10"/>
        <rFont val="Arial"/>
        <family val="2"/>
        <charset val="186"/>
      </rPr>
      <t xml:space="preserve"> Daudzevas dzelzceļa stacija</t>
    </r>
  </si>
  <si>
    <r>
      <rPr>
        <b/>
        <sz val="10"/>
        <rFont val="Arial"/>
        <family val="2"/>
        <charset val="186"/>
      </rPr>
      <t>Pasūtītājs:</t>
    </r>
    <r>
      <rPr>
        <sz val="10"/>
        <rFont val="Arial"/>
        <family val="2"/>
        <charset val="186"/>
      </rPr>
      <t xml:space="preserve"> VAS "Latvijas dzelzceļš"</t>
    </r>
  </si>
  <si>
    <t xml:space="preserve">Tāme sastādīta 2020.gada </t>
  </si>
  <si>
    <r>
      <rPr>
        <b/>
        <sz val="10"/>
        <rFont val="Arial"/>
        <family val="2"/>
        <charset val="186"/>
      </rPr>
      <t>Objekta nosaukums:</t>
    </r>
    <r>
      <rPr>
        <sz val="10"/>
        <rFont val="Arial"/>
        <family val="2"/>
        <charset val="186"/>
      </rPr>
      <t xml:space="preserve"> Daudzevas dzelzceļa stacijas ēkas jumta remonts un seguma nomaiņa</t>
    </r>
  </si>
  <si>
    <t>Tāme sastādīta 2020.gada tirgus cenās, pamatojoties uz būvobjekta apsekošanas un uzmērīšanas datiem.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</si>
</sst>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_-;\-* #,##0.00_-;_-* \-??_-;_-@_-"/>
    <numFmt numFmtId="165" formatCode="0.00_ ;\-0.00\ "/>
    <numFmt numFmtId="166" formatCode="0.00;[Red]0.00"/>
    <numFmt numFmtId="167" formatCode="yyyy\.mm\.dd\.;@"/>
    <numFmt numFmtId="168" formatCode="0.00;;"/>
  </numFmts>
  <fonts count="5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204"/>
    </font>
    <font>
      <sz val="10"/>
      <name val="Arial"/>
      <family val="2"/>
      <charset val="186"/>
    </font>
    <font>
      <sz val="10"/>
      <name val="Arial"/>
      <family val="2"/>
      <charset val="1"/>
    </font>
    <font>
      <sz val="10"/>
      <name val="Arial Cyr"/>
      <family val="2"/>
      <charset val="204"/>
    </font>
    <font>
      <sz val="9"/>
      <name val="Arial"/>
      <family val="2"/>
      <charset val="186"/>
    </font>
    <font>
      <b/>
      <sz val="10"/>
      <name val="Arial"/>
      <family val="2"/>
      <charset val="186"/>
    </font>
    <font>
      <sz val="10"/>
      <name val="Times New Roman"/>
      <family val="1"/>
      <charset val="186"/>
    </font>
    <font>
      <sz val="8"/>
      <name val="Arial"/>
      <family val="2"/>
      <charset val="186"/>
    </font>
    <font>
      <b/>
      <sz val="9"/>
      <name val="Arial"/>
      <family val="2"/>
      <charset val="186"/>
    </font>
    <font>
      <sz val="10"/>
      <name val="Helv"/>
    </font>
    <font>
      <b/>
      <sz val="9.5"/>
      <name val="Arial"/>
      <family val="2"/>
      <charset val="186"/>
    </font>
    <font>
      <sz val="9.5"/>
      <name val="Arial"/>
      <family val="2"/>
      <charset val="186"/>
    </font>
    <font>
      <b/>
      <sz val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sz val="9"/>
      <name val="Arial"/>
      <family val="2"/>
      <charset val="1"/>
    </font>
    <font>
      <sz val="9"/>
      <color indexed="8"/>
      <name val="Arial"/>
      <family val="2"/>
      <charset val="186"/>
    </font>
    <font>
      <sz val="11"/>
      <name val="Arial"/>
      <family val="2"/>
      <charset val="186"/>
    </font>
    <font>
      <b/>
      <sz val="12"/>
      <name val="Arial"/>
      <family val="2"/>
      <charset val="186"/>
    </font>
    <font>
      <sz val="8"/>
      <name val="Calibri"/>
      <family val="2"/>
      <charset val="186"/>
    </font>
    <font>
      <sz val="10"/>
      <color indexed="8"/>
      <name val="Arial"/>
      <family val="2"/>
      <charset val="186"/>
    </font>
    <font>
      <b/>
      <sz val="10"/>
      <color indexed="8"/>
      <name val="Arial"/>
      <family val="2"/>
      <charset val="186"/>
    </font>
    <font>
      <b/>
      <sz val="8"/>
      <name val="Arial"/>
      <family val="2"/>
    </font>
    <font>
      <b/>
      <sz val="9"/>
      <name val="Arial"/>
      <family val="2"/>
    </font>
    <font>
      <b/>
      <sz val="14"/>
      <color indexed="8"/>
      <name val="Arial"/>
      <family val="2"/>
      <charset val="1"/>
    </font>
    <font>
      <b/>
      <i/>
      <sz val="10"/>
      <color indexed="8"/>
      <name val="Arial"/>
      <family val="2"/>
      <charset val="186"/>
    </font>
    <font>
      <sz val="11"/>
      <color indexed="8"/>
      <name val="Arial"/>
      <family val="2"/>
      <charset val="1"/>
    </font>
    <font>
      <b/>
      <sz val="11"/>
      <name val="Arial"/>
      <family val="2"/>
      <charset val="1"/>
    </font>
    <font>
      <b/>
      <sz val="13"/>
      <name val="Arial"/>
      <family val="2"/>
      <charset val="1"/>
    </font>
    <font>
      <b/>
      <sz val="12"/>
      <name val="Arial"/>
      <family val="2"/>
      <charset val="1"/>
    </font>
    <font>
      <sz val="10"/>
      <name val="Arial"/>
      <family val="2"/>
    </font>
    <font>
      <i/>
      <sz val="10"/>
      <name val="Arial"/>
      <family val="2"/>
    </font>
    <font>
      <sz val="11"/>
      <name val="Arial"/>
      <family val="2"/>
      <charset val="1"/>
    </font>
    <font>
      <sz val="10"/>
      <color indexed="8"/>
      <name val="Arial"/>
      <family val="2"/>
      <charset val="1"/>
    </font>
    <font>
      <sz val="8"/>
      <name val="Arial"/>
      <family val="2"/>
    </font>
    <font>
      <b/>
      <sz val="10"/>
      <name val="Arial"/>
      <family val="2"/>
      <charset val="1"/>
    </font>
    <font>
      <sz val="8"/>
      <name val="Calibri"/>
      <family val="2"/>
      <charset val="186"/>
    </font>
    <font>
      <i/>
      <sz val="10"/>
      <name val="Arial"/>
      <family val="2"/>
      <charset val="186"/>
    </font>
    <font>
      <sz val="10.5"/>
      <name val="Arial"/>
      <family val="2"/>
    </font>
    <font>
      <sz val="11"/>
      <name val="Arial"/>
      <family val="2"/>
    </font>
    <font>
      <b/>
      <sz val="9"/>
      <color indexed="8"/>
      <name val="Arial"/>
      <family val="2"/>
      <charset val="186"/>
    </font>
    <font>
      <sz val="8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b/>
      <i/>
      <sz val="11"/>
      <color theme="1"/>
      <name val="Arial"/>
      <family val="2"/>
      <charset val="186"/>
    </font>
    <font>
      <b/>
      <sz val="11"/>
      <color rgb="FFFF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0"/>
      <color rgb="FFC00000"/>
      <name val="Arial"/>
      <family val="2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9"/>
      <color rgb="FF000000"/>
      <name val="Arial"/>
      <family val="2"/>
      <charset val="186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6">
    <xf numFmtId="0" fontId="0" fillId="0" borderId="0"/>
    <xf numFmtId="43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44" fillId="0" borderId="0"/>
    <xf numFmtId="0" fontId="44" fillId="0" borderId="0"/>
    <xf numFmtId="0" fontId="2" fillId="0" borderId="0"/>
    <xf numFmtId="0" fontId="43" fillId="0" borderId="0"/>
    <xf numFmtId="0" fontId="45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10" fillId="0" borderId="0"/>
    <xf numFmtId="0" fontId="1" fillId="0" borderId="0"/>
    <xf numFmtId="0" fontId="10" fillId="0" borderId="0"/>
  </cellStyleXfs>
  <cellXfs count="289">
    <xf numFmtId="0" fontId="0" fillId="0" borderId="0" xfId="0"/>
    <xf numFmtId="0" fontId="47" fillId="0" borderId="1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7" fillId="0" borderId="1" xfId="3" applyFont="1" applyFill="1" applyBorder="1" applyAlignment="1">
      <alignment horizontal="righ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1" xfId="17" applyNumberFormat="1" applyFont="1" applyFill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horizontal="left" vertical="center" wrapText="1"/>
    </xf>
    <xf numFmtId="0" fontId="18" fillId="2" borderId="0" xfId="0" applyFont="1" applyFill="1" applyAlignment="1">
      <alignment horizontal="right" vertical="center" wrapText="1" indent="14"/>
    </xf>
    <xf numFmtId="0" fontId="13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right" vertical="center" indent="4"/>
    </xf>
    <xf numFmtId="0" fontId="24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right" vertical="center" indent="1"/>
    </xf>
    <xf numFmtId="0" fontId="25" fillId="0" borderId="0" xfId="10" applyFont="1" applyAlignment="1">
      <alignment vertical="center"/>
    </xf>
    <xf numFmtId="0" fontId="13" fillId="0" borderId="0" xfId="0" applyFont="1" applyAlignment="1">
      <alignment vertical="top" wrapText="1"/>
    </xf>
    <xf numFmtId="0" fontId="13" fillId="0" borderId="0" xfId="21" applyFont="1" applyAlignment="1">
      <alignment vertical="center"/>
    </xf>
    <xf numFmtId="0" fontId="13" fillId="0" borderId="0" xfId="21" applyFont="1" applyAlignment="1">
      <alignment vertical="center" wrapText="1"/>
    </xf>
    <xf numFmtId="0" fontId="47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49" fillId="0" borderId="1" xfId="0" applyFont="1" applyBorder="1"/>
    <xf numFmtId="0" fontId="50" fillId="2" borderId="1" xfId="0" applyFont="1" applyFill="1" applyBorder="1" applyAlignment="1">
      <alignment horizontal="center"/>
    </xf>
    <xf numFmtId="0" fontId="2" fillId="2" borderId="1" xfId="10" applyFont="1" applyFill="1" applyBorder="1" applyAlignment="1">
      <alignment horizontal="left" vertical="center" wrapText="1" indent="1"/>
    </xf>
    <xf numFmtId="2" fontId="48" fillId="2" borderId="1" xfId="0" applyNumberFormat="1" applyFont="1" applyFill="1" applyBorder="1" applyAlignment="1">
      <alignment horizontal="center" vertical="center"/>
    </xf>
    <xf numFmtId="0" fontId="49" fillId="2" borderId="1" xfId="0" applyFont="1" applyFill="1" applyBorder="1"/>
    <xf numFmtId="0" fontId="6" fillId="2" borderId="1" xfId="10" applyFont="1" applyFill="1" applyBorder="1" applyAlignment="1">
      <alignment horizontal="right" vertical="center" wrapText="1" indent="1"/>
    </xf>
    <xf numFmtId="2" fontId="47" fillId="0" borderId="1" xfId="0" applyNumberFormat="1" applyFont="1" applyBorder="1" applyAlignment="1">
      <alignment horizontal="center" vertical="center"/>
    </xf>
    <xf numFmtId="2" fontId="51" fillId="2" borderId="0" xfId="0" applyNumberFormat="1" applyFont="1" applyFill="1" applyAlignment="1">
      <alignment horizontal="center" vertical="center"/>
    </xf>
    <xf numFmtId="2" fontId="48" fillId="0" borderId="1" xfId="0" applyNumberFormat="1" applyFont="1" applyBorder="1" applyAlignment="1">
      <alignment horizontal="center" vertical="center"/>
    </xf>
    <xf numFmtId="0" fontId="46" fillId="0" borderId="0" xfId="0" applyFont="1" applyAlignment="1">
      <alignment horizontal="right"/>
    </xf>
    <xf numFmtId="0" fontId="2" fillId="0" borderId="0" xfId="0" applyFont="1"/>
    <xf numFmtId="0" fontId="2" fillId="2" borderId="2" xfId="0" applyFont="1" applyFill="1" applyBorder="1" applyAlignment="1">
      <alignment horizontal="right" vertical="center" indent="1"/>
    </xf>
    <xf numFmtId="0" fontId="52" fillId="0" borderId="0" xfId="0" applyFont="1"/>
    <xf numFmtId="0" fontId="48" fillId="0" borderId="0" xfId="0" applyFont="1" applyAlignment="1">
      <alignment vertical="center"/>
    </xf>
    <xf numFmtId="0" fontId="27" fillId="2" borderId="0" xfId="0" applyFont="1" applyFill="1"/>
    <xf numFmtId="0" fontId="29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0" fontId="6" fillId="2" borderId="0" xfId="21" applyFont="1" applyFill="1" applyAlignment="1">
      <alignment horizontal="left" vertical="center" wrapText="1"/>
    </xf>
    <xf numFmtId="0" fontId="6" fillId="2" borderId="0" xfId="21" applyFont="1" applyFill="1" applyAlignment="1">
      <alignment vertical="center" wrapText="1"/>
    </xf>
    <xf numFmtId="0" fontId="31" fillId="2" borderId="0" xfId="21" applyFont="1" applyFill="1"/>
    <xf numFmtId="0" fontId="13" fillId="2" borderId="0" xfId="21" applyFont="1" applyFill="1" applyAlignment="1">
      <alignment vertical="center"/>
    </xf>
    <xf numFmtId="2" fontId="13" fillId="2" borderId="0" xfId="21" applyNumberFormat="1" applyFont="1" applyFill="1" applyAlignment="1">
      <alignment horizontal="center" vertical="center"/>
    </xf>
    <xf numFmtId="0" fontId="13" fillId="2" borderId="0" xfId="21" applyFont="1" applyFill="1" applyAlignment="1">
      <alignment horizontal="center" vertical="center"/>
    </xf>
    <xf numFmtId="0" fontId="3" fillId="2" borderId="0" xfId="21" applyFont="1" applyFill="1"/>
    <xf numFmtId="0" fontId="27" fillId="2" borderId="0" xfId="0" applyFont="1" applyFill="1" applyAlignment="1">
      <alignment horizontal="right"/>
    </xf>
    <xf numFmtId="0" fontId="33" fillId="2" borderId="0" xfId="0" applyFont="1" applyFill="1"/>
    <xf numFmtId="0" fontId="29" fillId="2" borderId="0" xfId="24" applyFont="1" applyFill="1" applyAlignment="1">
      <alignment vertical="center"/>
    </xf>
    <xf numFmtId="0" fontId="28" fillId="2" borderId="0" xfId="21" applyFont="1" applyFill="1" applyAlignment="1">
      <alignment horizontal="right" vertical="center"/>
    </xf>
    <xf numFmtId="2" fontId="28" fillId="2" borderId="0" xfId="21" applyNumberFormat="1" applyFont="1" applyFill="1" applyAlignment="1">
      <alignment horizontal="center" vertical="center"/>
    </xf>
    <xf numFmtId="164" fontId="3" fillId="2" borderId="0" xfId="21" applyNumberFormat="1" applyFont="1" applyFill="1" applyAlignment="1">
      <alignment vertical="center"/>
    </xf>
    <xf numFmtId="164" fontId="3" fillId="2" borderId="0" xfId="21" applyNumberFormat="1" applyFont="1" applyFill="1" applyAlignment="1">
      <alignment horizontal="left" vertical="center"/>
    </xf>
    <xf numFmtId="0" fontId="27" fillId="2" borderId="2" xfId="0" applyFont="1" applyFill="1" applyBorder="1"/>
    <xf numFmtId="0" fontId="9" fillId="2" borderId="1" xfId="2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8" fillId="0" borderId="0" xfId="0" applyFont="1" applyAlignment="1">
      <alignment horizontal="left" vertical="center"/>
    </xf>
    <xf numFmtId="2" fontId="2" fillId="2" borderId="1" xfId="24" applyNumberFormat="1" applyFont="1" applyFill="1" applyBorder="1" applyAlignment="1">
      <alignment horizontal="center" vertical="center"/>
    </xf>
    <xf numFmtId="0" fontId="36" fillId="2" borderId="1" xfId="21" applyFont="1" applyFill="1" applyBorder="1" applyAlignment="1">
      <alignment horizontal="center" vertical="center" wrapText="1"/>
    </xf>
    <xf numFmtId="2" fontId="13" fillId="2" borderId="1" xfId="21" applyNumberFormat="1" applyFont="1" applyFill="1" applyBorder="1" applyAlignment="1">
      <alignment horizontal="center" vertical="center"/>
    </xf>
    <xf numFmtId="2" fontId="31" fillId="2" borderId="1" xfId="21" applyNumberFormat="1" applyFont="1" applyFill="1" applyBorder="1" applyAlignment="1">
      <alignment horizontal="center" vertical="center"/>
    </xf>
    <xf numFmtId="164" fontId="13" fillId="2" borderId="1" xfId="21" applyNumberFormat="1" applyFont="1" applyFill="1" applyBorder="1" applyAlignment="1">
      <alignment horizontal="center" vertical="center"/>
    </xf>
    <xf numFmtId="164" fontId="14" fillId="2" borderId="1" xfId="21" applyNumberFormat="1" applyFont="1" applyFill="1" applyBorder="1" applyAlignment="1">
      <alignment horizontal="center" vertical="center"/>
    </xf>
    <xf numFmtId="0" fontId="31" fillId="3" borderId="3" xfId="21" applyFont="1" applyFill="1" applyBorder="1" applyAlignment="1">
      <alignment horizontal="right" vertical="center" indent="1"/>
    </xf>
    <xf numFmtId="0" fontId="31" fillId="3" borderId="4" xfId="21" applyFont="1" applyFill="1" applyBorder="1" applyAlignment="1">
      <alignment horizontal="right" vertical="center" indent="1"/>
    </xf>
    <xf numFmtId="0" fontId="32" fillId="3" borderId="5" xfId="21" applyFont="1" applyFill="1" applyBorder="1" applyAlignment="1">
      <alignment horizontal="right" vertical="center" indent="1"/>
    </xf>
    <xf numFmtId="164" fontId="31" fillId="2" borderId="1" xfId="21" applyNumberFormat="1" applyFont="1" applyFill="1" applyBorder="1" applyAlignment="1">
      <alignment vertical="center"/>
    </xf>
    <xf numFmtId="165" fontId="53" fillId="2" borderId="1" xfId="21" applyNumberFormat="1" applyFont="1" applyFill="1" applyBorder="1" applyAlignment="1">
      <alignment horizontal="center" vertical="center"/>
    </xf>
    <xf numFmtId="164" fontId="31" fillId="2" borderId="1" xfId="21" applyNumberFormat="1" applyFont="1" applyFill="1" applyBorder="1" applyAlignment="1">
      <alignment horizontal="left" vertical="center"/>
    </xf>
    <xf numFmtId="2" fontId="2" fillId="2" borderId="1" xfId="21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8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23" applyFont="1" applyFill="1" applyAlignment="1">
      <alignment horizontal="left" vertical="top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 vertical="center" wrapText="1"/>
    </xf>
    <xf numFmtId="2" fontId="2" fillId="0" borderId="0" xfId="0" applyNumberFormat="1" applyFont="1" applyFill="1"/>
    <xf numFmtId="2" fontId="6" fillId="0" borderId="0" xfId="24" applyNumberFormat="1" applyFont="1" applyFill="1" applyAlignment="1">
      <alignment horizontal="center" vertical="center" wrapText="1"/>
    </xf>
    <xf numFmtId="0" fontId="2" fillId="0" borderId="0" xfId="24" applyFont="1" applyFill="1" applyAlignment="1">
      <alignment vertical="center"/>
    </xf>
    <xf numFmtId="0" fontId="6" fillId="0" borderId="0" xfId="24" applyFont="1" applyFill="1" applyAlignment="1">
      <alignment vertical="center"/>
    </xf>
    <xf numFmtId="0" fontId="2" fillId="0" borderId="0" xfId="24" applyFont="1" applyFill="1" applyAlignment="1">
      <alignment horizontal="left" vertical="center"/>
    </xf>
    <xf numFmtId="0" fontId="6" fillId="0" borderId="1" xfId="24" applyFont="1" applyFill="1" applyBorder="1" applyAlignment="1">
      <alignment horizontal="center" vertical="center" textRotation="90" wrapText="1"/>
    </xf>
    <xf numFmtId="0" fontId="54" fillId="0" borderId="1" xfId="0" applyFont="1" applyFill="1" applyBorder="1" applyAlignment="1">
      <alignment horizontal="center" vertical="center" wrapText="1"/>
    </xf>
    <xf numFmtId="0" fontId="5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24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2" fontId="9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 indent="1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2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4" fontId="6" fillId="0" borderId="0" xfId="24" applyNumberFormat="1" applyFont="1" applyFill="1" applyAlignment="1">
      <alignment horizontal="right" vertical="center" indent="1"/>
    </xf>
    <xf numFmtId="2" fontId="6" fillId="0" borderId="0" xfId="24" applyNumberFormat="1" applyFont="1" applyFill="1" applyAlignment="1">
      <alignment horizontal="center" vertical="center"/>
    </xf>
    <xf numFmtId="0" fontId="31" fillId="0" borderId="0" xfId="0" applyFont="1" applyFill="1"/>
    <xf numFmtId="0" fontId="2" fillId="0" borderId="1" xfId="18" applyFont="1" applyFill="1" applyBorder="1" applyAlignment="1">
      <alignment horizontal="center" vertical="center"/>
    </xf>
    <xf numFmtId="0" fontId="2" fillId="0" borderId="1" xfId="16" applyFont="1" applyFill="1" applyBorder="1" applyAlignment="1">
      <alignment horizontal="left" vertical="center" wrapText="1"/>
    </xf>
    <xf numFmtId="2" fontId="2" fillId="0" borderId="1" xfId="21" applyNumberFormat="1" applyFont="1" applyFill="1" applyBorder="1" applyAlignment="1">
      <alignment horizontal="center" vertical="center" wrapText="1"/>
    </xf>
    <xf numFmtId="2" fontId="2" fillId="0" borderId="1" xfId="24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38" fillId="0" borderId="0" xfId="24" applyNumberFormat="1" applyFont="1" applyFill="1" applyAlignment="1">
      <alignment horizontal="center" vertical="center"/>
    </xf>
    <xf numFmtId="2" fontId="5" fillId="0" borderId="1" xfId="17" applyNumberFormat="1" applyFont="1" applyBorder="1" applyAlignment="1">
      <alignment horizontal="center" vertical="center" wrapText="1"/>
    </xf>
    <xf numFmtId="0" fontId="5" fillId="0" borderId="1" xfId="24" applyFont="1" applyFill="1" applyBorder="1" applyAlignment="1">
      <alignment horizontal="center" vertical="center" wrapText="1"/>
    </xf>
    <xf numFmtId="4" fontId="5" fillId="0" borderId="1" xfId="24" applyNumberFormat="1" applyFont="1" applyBorder="1" applyAlignment="1">
      <alignment horizontal="center" vertical="center"/>
    </xf>
    <xf numFmtId="2" fontId="5" fillId="0" borderId="1" xfId="24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8" fillId="0" borderId="0" xfId="0" applyFont="1"/>
    <xf numFmtId="0" fontId="2" fillId="0" borderId="0" xfId="0" applyFont="1" applyAlignment="1">
      <alignment horizontal="center"/>
    </xf>
    <xf numFmtId="0" fontId="2" fillId="0" borderId="0" xfId="24" applyFont="1" applyAlignment="1">
      <alignment vertical="center"/>
    </xf>
    <xf numFmtId="0" fontId="6" fillId="0" borderId="0" xfId="24" applyFont="1" applyAlignment="1">
      <alignment vertical="center"/>
    </xf>
    <xf numFmtId="0" fontId="2" fillId="0" borderId="0" xfId="24" applyFont="1" applyAlignment="1">
      <alignment horizontal="left" vertical="center"/>
    </xf>
    <xf numFmtId="0" fontId="6" fillId="0" borderId="1" xfId="24" applyFont="1" applyBorder="1" applyAlignment="1">
      <alignment horizontal="center" vertical="center" textRotation="90" wrapText="1"/>
    </xf>
    <xf numFmtId="0" fontId="54" fillId="0" borderId="1" xfId="0" applyFont="1" applyBorder="1" applyAlignment="1">
      <alignment horizontal="left" vertical="center" wrapText="1"/>
    </xf>
    <xf numFmtId="0" fontId="18" fillId="0" borderId="0" xfId="0" applyFont="1" applyAlignment="1">
      <alignment wrapText="1"/>
    </xf>
    <xf numFmtId="10" fontId="5" fillId="0" borderId="1" xfId="0" applyNumberFormat="1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2" fontId="9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 inden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" fontId="6" fillId="0" borderId="0" xfId="24" applyNumberFormat="1" applyFont="1" applyAlignment="1">
      <alignment horizontal="right" vertical="center" indent="1"/>
    </xf>
    <xf numFmtId="2" fontId="6" fillId="0" borderId="0" xfId="24" applyNumberFormat="1" applyFont="1" applyAlignment="1">
      <alignment horizontal="center" vertical="center"/>
    </xf>
    <xf numFmtId="2" fontId="46" fillId="0" borderId="1" xfId="0" applyNumberFormat="1" applyFont="1" applyBorder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0" fontId="17" fillId="0" borderId="1" xfId="3" applyFont="1" applyFill="1" applyBorder="1" applyAlignment="1">
      <alignment horizontal="left" vertical="center" wrapText="1"/>
    </xf>
    <xf numFmtId="0" fontId="56" fillId="0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39" fillId="2" borderId="2" xfId="0" applyFont="1" applyFill="1" applyBorder="1" applyAlignment="1">
      <alignment vertical="center"/>
    </xf>
    <xf numFmtId="0" fontId="31" fillId="0" borderId="2" xfId="0" applyFont="1" applyBorder="1" applyAlignment="1">
      <alignment horizontal="center" vertical="center"/>
    </xf>
    <xf numFmtId="0" fontId="31" fillId="2" borderId="0" xfId="21" applyFont="1" applyFill="1" applyAlignment="1">
      <alignment vertical="center"/>
    </xf>
    <xf numFmtId="0" fontId="39" fillId="2" borderId="0" xfId="21" applyFont="1" applyFill="1" applyAlignment="1">
      <alignment horizontal="left" vertical="center" indent="1"/>
    </xf>
    <xf numFmtId="166" fontId="31" fillId="0" borderId="0" xfId="0" applyNumberFormat="1" applyFont="1" applyFill="1" applyAlignment="1">
      <alignment vertical="center" wrapText="1"/>
    </xf>
    <xf numFmtId="167" fontId="31" fillId="0" borderId="0" xfId="0" applyNumberFormat="1" applyFont="1" applyFill="1" applyAlignment="1">
      <alignment vertical="center"/>
    </xf>
    <xf numFmtId="0" fontId="31" fillId="0" borderId="0" xfId="24" applyFont="1" applyFill="1" applyAlignment="1">
      <alignment vertical="center"/>
    </xf>
    <xf numFmtId="0" fontId="15" fillId="0" borderId="0" xfId="0" applyFont="1" applyFill="1"/>
    <xf numFmtId="166" fontId="31" fillId="0" borderId="0" xfId="0" applyNumberFormat="1" applyFont="1" applyFill="1" applyAlignment="1">
      <alignment vertical="center"/>
    </xf>
    <xf numFmtId="14" fontId="31" fillId="0" borderId="0" xfId="24" applyNumberFormat="1" applyFont="1" applyFill="1" applyAlignment="1">
      <alignment vertical="center"/>
    </xf>
    <xf numFmtId="0" fontId="40" fillId="0" borderId="0" xfId="0" applyFont="1" applyFill="1" applyAlignment="1">
      <alignment horizontal="left" vertical="center"/>
    </xf>
    <xf numFmtId="0" fontId="40" fillId="0" borderId="0" xfId="0" applyFont="1" applyFill="1"/>
    <xf numFmtId="0" fontId="40" fillId="0" borderId="0" xfId="0" applyFont="1" applyFill="1" applyAlignment="1">
      <alignment horizontal="left"/>
    </xf>
    <xf numFmtId="0" fontId="9" fillId="0" borderId="1" xfId="0" applyFont="1" applyFill="1" applyBorder="1" applyAlignment="1">
      <alignment horizontal="left" vertical="center" wrapText="1"/>
    </xf>
    <xf numFmtId="0" fontId="56" fillId="0" borderId="1" xfId="0" applyFont="1" applyFill="1" applyBorder="1" applyAlignment="1">
      <alignment horizontal="left" vertical="center" wrapText="1"/>
    </xf>
    <xf numFmtId="0" fontId="2" fillId="0" borderId="1" xfId="16" applyBorder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2" fontId="5" fillId="0" borderId="1" xfId="24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 wrapText="1"/>
    </xf>
    <xf numFmtId="0" fontId="17" fillId="0" borderId="1" xfId="3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3" applyFont="1" applyFill="1" applyBorder="1" applyAlignment="1">
      <alignment horizontal="left" vertical="center" wrapText="1"/>
    </xf>
    <xf numFmtId="0" fontId="5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4" fontId="55" fillId="0" borderId="1" xfId="0" applyNumberFormat="1" applyFont="1" applyFill="1" applyBorder="1" applyAlignment="1">
      <alignment horizontal="left" vertical="center" wrapText="1"/>
    </xf>
    <xf numFmtId="4" fontId="55" fillId="0" borderId="1" xfId="0" applyNumberFormat="1" applyFont="1" applyFill="1" applyBorder="1" applyAlignment="1">
      <alignment horizontal="right" vertical="center" wrapText="1"/>
    </xf>
    <xf numFmtId="0" fontId="55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/>
    <xf numFmtId="0" fontId="6" fillId="0" borderId="0" xfId="13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 vertical="center" wrapText="1"/>
    </xf>
    <xf numFmtId="2" fontId="2" fillId="0" borderId="0" xfId="0" applyNumberFormat="1" applyFont="1"/>
    <xf numFmtId="2" fontId="6" fillId="0" borderId="0" xfId="24" applyNumberFormat="1" applyFont="1" applyAlignment="1">
      <alignment horizontal="center" vertical="center" wrapText="1"/>
    </xf>
    <xf numFmtId="2" fontId="38" fillId="0" borderId="0" xfId="24" applyNumberFormat="1" applyFont="1" applyAlignment="1">
      <alignment horizontal="center" vertical="center"/>
    </xf>
    <xf numFmtId="166" fontId="31" fillId="0" borderId="0" xfId="0" applyNumberFormat="1" applyFont="1" applyAlignment="1">
      <alignment vertical="center" wrapText="1"/>
    </xf>
    <xf numFmtId="167" fontId="31" fillId="0" borderId="0" xfId="0" applyNumberFormat="1" applyFont="1" applyAlignment="1">
      <alignment vertical="center"/>
    </xf>
    <xf numFmtId="0" fontId="31" fillId="0" borderId="0" xfId="24" applyFont="1" applyAlignment="1">
      <alignment vertical="center"/>
    </xf>
    <xf numFmtId="0" fontId="31" fillId="0" borderId="0" xfId="0" applyFont="1"/>
    <xf numFmtId="0" fontId="15" fillId="0" borderId="0" xfId="0" applyFont="1"/>
    <xf numFmtId="166" fontId="31" fillId="0" borderId="0" xfId="0" applyNumberFormat="1" applyFont="1" applyAlignment="1">
      <alignment vertical="center"/>
    </xf>
    <xf numFmtId="14" fontId="31" fillId="0" borderId="0" xfId="24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0" fontId="40" fillId="0" borderId="0" xfId="0" applyFont="1"/>
    <xf numFmtId="0" fontId="40" fillId="0" borderId="0" xfId="0" applyFont="1" applyAlignment="1">
      <alignment horizontal="left"/>
    </xf>
    <xf numFmtId="0" fontId="57" fillId="0" borderId="1" xfId="0" applyFont="1" applyFill="1" applyBorder="1" applyAlignment="1">
      <alignment vertical="center" wrapText="1"/>
    </xf>
    <xf numFmtId="2" fontId="55" fillId="0" borderId="1" xfId="0" applyNumberFormat="1" applyFont="1" applyFill="1" applyBorder="1" applyAlignment="1">
      <alignment horizontal="center" vertical="center" wrapText="1"/>
    </xf>
    <xf numFmtId="168" fontId="5" fillId="0" borderId="1" xfId="0" applyNumberFormat="1" applyFont="1" applyFill="1" applyBorder="1" applyAlignment="1">
      <alignment horizontal="left" vertical="center" wrapText="1"/>
    </xf>
    <xf numFmtId="0" fontId="18" fillId="0" borderId="0" xfId="0" applyFont="1" applyFill="1" applyAlignment="1">
      <alignment wrapText="1"/>
    </xf>
    <xf numFmtId="2" fontId="16" fillId="0" borderId="1" xfId="0" applyNumberFormat="1" applyFont="1" applyFill="1" applyBorder="1" applyAlignment="1">
      <alignment horizontal="center" vertical="center"/>
    </xf>
    <xf numFmtId="0" fontId="41" fillId="0" borderId="1" xfId="3" applyFont="1" applyFill="1" applyBorder="1" applyAlignment="1">
      <alignment horizontal="left" vertical="center" wrapText="1"/>
    </xf>
    <xf numFmtId="0" fontId="54" fillId="0" borderId="1" xfId="0" applyFont="1" applyFill="1" applyBorder="1" applyAlignment="1">
      <alignment horizontal="left" vertical="center" wrapText="1"/>
    </xf>
    <xf numFmtId="0" fontId="5" fillId="0" borderId="1" xfId="12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18" fillId="0" borderId="1" xfId="0" applyFont="1" applyFill="1" applyBorder="1"/>
    <xf numFmtId="0" fontId="55" fillId="4" borderId="1" xfId="0" applyFont="1" applyFill="1" applyBorder="1" applyAlignment="1">
      <alignment horizontal="center" vertical="center"/>
    </xf>
    <xf numFmtId="4" fontId="55" fillId="4" borderId="1" xfId="0" applyNumberFormat="1" applyFont="1" applyFill="1" applyBorder="1" applyAlignment="1">
      <alignment horizontal="center" vertical="center" wrapText="1"/>
    </xf>
    <xf numFmtId="2" fontId="56" fillId="4" borderId="1" xfId="0" applyNumberFormat="1" applyFont="1" applyFill="1" applyBorder="1" applyAlignment="1">
      <alignment horizontal="center" vertical="center" wrapText="1"/>
    </xf>
    <xf numFmtId="0" fontId="17" fillId="4" borderId="1" xfId="3" applyFont="1" applyFill="1" applyBorder="1" applyAlignment="1">
      <alignment horizontal="center" vertical="center" wrapText="1"/>
    </xf>
    <xf numFmtId="2" fontId="55" fillId="4" borderId="1" xfId="0" applyNumberFormat="1" applyFont="1" applyFill="1" applyBorder="1" applyAlignment="1">
      <alignment horizontal="center" vertical="center" wrapText="1"/>
    </xf>
    <xf numFmtId="0" fontId="5" fillId="4" borderId="1" xfId="1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56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/>
    </xf>
    <xf numFmtId="2" fontId="54" fillId="4" borderId="1" xfId="0" applyNumberFormat="1" applyFont="1" applyFill="1" applyBorder="1" applyAlignment="1">
      <alignment horizontal="center" vertical="center"/>
    </xf>
    <xf numFmtId="168" fontId="5" fillId="4" borderId="1" xfId="0" applyNumberFormat="1" applyFont="1" applyFill="1" applyBorder="1" applyAlignment="1">
      <alignment horizontal="center" vertical="center" wrapText="1"/>
    </xf>
    <xf numFmtId="2" fontId="55" fillId="4" borderId="1" xfId="0" applyNumberFormat="1" applyFont="1" applyFill="1" applyBorder="1" applyAlignment="1">
      <alignment horizontal="center" vertical="center"/>
    </xf>
    <xf numFmtId="2" fontId="17" fillId="4" borderId="1" xfId="4" applyNumberFormat="1" applyFont="1" applyFill="1" applyBorder="1" applyAlignment="1">
      <alignment horizontal="center" vertical="center" wrapText="1"/>
    </xf>
    <xf numFmtId="0" fontId="6" fillId="0" borderId="0" xfId="21" applyFont="1" applyAlignment="1">
      <alignment horizontal="left" vertical="center"/>
    </xf>
    <xf numFmtId="0" fontId="23" fillId="2" borderId="0" xfId="0" applyFont="1" applyFill="1" applyAlignment="1">
      <alignment horizontal="right" vertical="center" wrapText="1"/>
    </xf>
    <xf numFmtId="0" fontId="15" fillId="2" borderId="0" xfId="0" applyFont="1" applyFill="1" applyAlignment="1">
      <alignment horizontal="right" vertical="center" indent="1"/>
    </xf>
    <xf numFmtId="0" fontId="15" fillId="2" borderId="0" xfId="0" applyFont="1" applyFill="1" applyAlignment="1">
      <alignment horizontal="right" vertical="center" indent="4"/>
    </xf>
    <xf numFmtId="0" fontId="25" fillId="0" borderId="0" xfId="1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6" fillId="0" borderId="0" xfId="21" applyFont="1" applyAlignment="1">
      <alignment horizontal="left" vertical="top" wrapText="1"/>
    </xf>
    <xf numFmtId="0" fontId="6" fillId="0" borderId="0" xfId="21" applyFont="1" applyAlignment="1">
      <alignment horizontal="left" vertical="center" wrapText="1"/>
    </xf>
    <xf numFmtId="0" fontId="47" fillId="0" borderId="3" xfId="0" applyFont="1" applyBorder="1" applyAlignment="1">
      <alignment horizontal="right" vertical="center" indent="1"/>
    </xf>
    <xf numFmtId="0" fontId="47" fillId="0" borderId="5" xfId="0" applyFont="1" applyBorder="1" applyAlignment="1">
      <alignment horizontal="right" vertical="center" indent="1"/>
    </xf>
    <xf numFmtId="0" fontId="48" fillId="0" borderId="3" xfId="0" applyFont="1" applyBorder="1" applyAlignment="1">
      <alignment horizontal="right" vertical="center" indent="1"/>
    </xf>
    <xf numFmtId="0" fontId="48" fillId="0" borderId="5" xfId="0" applyFont="1" applyBorder="1" applyAlignment="1">
      <alignment horizontal="right" vertical="center" indent="1"/>
    </xf>
    <xf numFmtId="0" fontId="22" fillId="0" borderId="0" xfId="0" applyFont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6" fillId="2" borderId="0" xfId="13" applyFont="1" applyFill="1" applyAlignment="1">
      <alignment horizontal="left" vertical="top"/>
    </xf>
    <xf numFmtId="0" fontId="2" fillId="2" borderId="0" xfId="13" applyFont="1" applyFill="1" applyAlignment="1">
      <alignment horizontal="left" vertical="top"/>
    </xf>
    <xf numFmtId="0" fontId="2" fillId="2" borderId="0" xfId="13" applyFont="1" applyFill="1" applyAlignment="1">
      <alignment horizontal="left" vertical="center"/>
    </xf>
    <xf numFmtId="0" fontId="30" fillId="2" borderId="0" xfId="0" applyFont="1" applyFill="1" applyAlignment="1">
      <alignment horizontal="center" vertical="center"/>
    </xf>
    <xf numFmtId="0" fontId="30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4" fillId="2" borderId="0" xfId="0" applyFont="1" applyFill="1" applyAlignment="1">
      <alignment horizontal="left" vertical="center"/>
    </xf>
    <xf numFmtId="0" fontId="13" fillId="2" borderId="3" xfId="21" applyFont="1" applyFill="1" applyBorder="1" applyAlignment="1">
      <alignment horizontal="right" vertical="center" indent="1"/>
    </xf>
    <xf numFmtId="0" fontId="13" fillId="2" borderId="4" xfId="21" applyFont="1" applyFill="1" applyBorder="1" applyAlignment="1">
      <alignment horizontal="right" vertical="center" indent="1"/>
    </xf>
    <xf numFmtId="0" fontId="13" fillId="2" borderId="5" xfId="21" applyFont="1" applyFill="1" applyBorder="1" applyAlignment="1">
      <alignment horizontal="right" vertical="center" indent="1"/>
    </xf>
    <xf numFmtId="0" fontId="31" fillId="3" borderId="3" xfId="21" applyFont="1" applyFill="1" applyBorder="1" applyAlignment="1">
      <alignment horizontal="right" vertical="center" indent="1"/>
    </xf>
    <xf numFmtId="0" fontId="31" fillId="3" borderId="4" xfId="21" applyFont="1" applyFill="1" applyBorder="1" applyAlignment="1">
      <alignment horizontal="right" vertical="center" indent="1"/>
    </xf>
    <xf numFmtId="0" fontId="31" fillId="3" borderId="5" xfId="21" applyFont="1" applyFill="1" applyBorder="1" applyAlignment="1">
      <alignment horizontal="right" vertical="center" indent="1"/>
    </xf>
    <xf numFmtId="0" fontId="31" fillId="2" borderId="3" xfId="21" applyFont="1" applyFill="1" applyBorder="1" applyAlignment="1">
      <alignment horizontal="right" vertical="center" indent="1"/>
    </xf>
    <xf numFmtId="0" fontId="31" fillId="2" borderId="4" xfId="21" applyFont="1" applyFill="1" applyBorder="1" applyAlignment="1">
      <alignment horizontal="right" vertical="center" indent="1"/>
    </xf>
    <xf numFmtId="0" fontId="31" fillId="2" borderId="5" xfId="21" applyFont="1" applyFill="1" applyBorder="1" applyAlignment="1">
      <alignment horizontal="right" vertical="center" indent="1"/>
    </xf>
    <xf numFmtId="0" fontId="13" fillId="2" borderId="1" xfId="21" applyFont="1" applyFill="1" applyBorder="1" applyAlignment="1">
      <alignment horizontal="right" vertical="center" indent="1"/>
    </xf>
    <xf numFmtId="0" fontId="31" fillId="2" borderId="0" xfId="21" applyFont="1" applyFill="1" applyAlignment="1">
      <alignment horizontal="left" vertical="center"/>
    </xf>
    <xf numFmtId="0" fontId="15" fillId="2" borderId="6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/>
    </xf>
    <xf numFmtId="0" fontId="6" fillId="2" borderId="0" xfId="13" applyFont="1" applyFill="1" applyAlignment="1">
      <alignment horizontal="left" vertical="center"/>
    </xf>
    <xf numFmtId="0" fontId="31" fillId="2" borderId="0" xfId="21" applyFont="1" applyFill="1" applyAlignment="1">
      <alignment horizontal="right" vertical="center"/>
    </xf>
    <xf numFmtId="0" fontId="36" fillId="2" borderId="1" xfId="21" applyFont="1" applyFill="1" applyBorder="1" applyAlignment="1">
      <alignment horizontal="center" vertical="center" wrapText="1"/>
    </xf>
    <xf numFmtId="0" fontId="6" fillId="0" borderId="1" xfId="24" applyFont="1" applyFill="1" applyBorder="1" applyAlignment="1">
      <alignment horizontal="center" vertical="center" textRotation="90"/>
    </xf>
    <xf numFmtId="0" fontId="31" fillId="0" borderId="0" xfId="0" applyFont="1" applyFill="1" applyAlignment="1">
      <alignment horizontal="left" vertical="center"/>
    </xf>
    <xf numFmtId="166" fontId="31" fillId="0" borderId="0" xfId="0" applyNumberFormat="1" applyFont="1" applyFill="1" applyAlignment="1">
      <alignment horizontal="center" vertical="center"/>
    </xf>
    <xf numFmtId="167" fontId="31" fillId="0" borderId="0" xfId="0" applyNumberFormat="1" applyFont="1" applyFill="1" applyAlignment="1">
      <alignment horizontal="center" vertical="center"/>
    </xf>
    <xf numFmtId="166" fontId="31" fillId="0" borderId="0" xfId="0" applyNumberFormat="1" applyFont="1" applyFill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 indent="1"/>
    </xf>
    <xf numFmtId="0" fontId="6" fillId="0" borderId="1" xfId="24" applyFont="1" applyFill="1" applyBorder="1" applyAlignment="1">
      <alignment horizontal="center" vertical="center"/>
    </xf>
    <xf numFmtId="0" fontId="6" fillId="4" borderId="1" xfId="24" applyFont="1" applyFill="1" applyBorder="1" applyAlignment="1">
      <alignment horizontal="center" vertical="center" textRotation="90"/>
    </xf>
    <xf numFmtId="0" fontId="2" fillId="2" borderId="0" xfId="0" applyFont="1" applyFill="1" applyAlignment="1">
      <alignment horizontal="center"/>
    </xf>
    <xf numFmtId="0" fontId="18" fillId="0" borderId="0" xfId="0" applyFont="1" applyFill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2" fillId="0" borderId="0" xfId="13" applyFont="1" applyFill="1" applyAlignment="1">
      <alignment horizontal="left" vertical="top"/>
    </xf>
    <xf numFmtId="0" fontId="2" fillId="0" borderId="0" xfId="24" applyFont="1" applyFill="1" applyAlignment="1">
      <alignment horizontal="right" vertical="center" wrapText="1" indent="1"/>
    </xf>
    <xf numFmtId="0" fontId="6" fillId="0" borderId="0" xfId="13" applyFont="1" applyFill="1" applyAlignment="1">
      <alignment horizontal="left" vertical="top"/>
    </xf>
    <xf numFmtId="0" fontId="6" fillId="0" borderId="0" xfId="13" applyFont="1" applyFill="1" applyAlignment="1">
      <alignment horizontal="left" vertical="center"/>
    </xf>
    <xf numFmtId="0" fontId="2" fillId="0" borderId="0" xfId="13" applyFont="1" applyFill="1" applyAlignment="1">
      <alignment horizontal="left" vertical="center"/>
    </xf>
    <xf numFmtId="0" fontId="2" fillId="0" borderId="0" xfId="21" applyFill="1" applyAlignment="1">
      <alignment horizontal="right" vertical="center"/>
    </xf>
    <xf numFmtId="166" fontId="35" fillId="0" borderId="6" xfId="0" applyNumberFormat="1" applyFont="1" applyFill="1" applyBorder="1" applyAlignment="1">
      <alignment horizontal="center" vertical="center"/>
    </xf>
    <xf numFmtId="166" fontId="35" fillId="0" borderId="6" xfId="0" applyNumberFormat="1" applyFont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167" fontId="31" fillId="0" borderId="0" xfId="0" applyNumberFormat="1" applyFont="1" applyAlignment="1">
      <alignment horizontal="center" vertical="center"/>
    </xf>
    <xf numFmtId="166" fontId="31" fillId="0" borderId="0" xfId="0" applyNumberFormat="1" applyFont="1" applyAlignment="1">
      <alignment horizontal="center" vertical="center"/>
    </xf>
    <xf numFmtId="166" fontId="31" fillId="0" borderId="0" xfId="0" applyNumberFormat="1" applyFont="1" applyAlignment="1">
      <alignment horizontal="center" vertical="center" wrapText="1"/>
    </xf>
    <xf numFmtId="0" fontId="6" fillId="0" borderId="1" xfId="24" applyFont="1" applyBorder="1" applyAlignment="1">
      <alignment horizontal="center" vertical="center"/>
    </xf>
    <xf numFmtId="0" fontId="2" fillId="0" borderId="0" xfId="13" applyAlignment="1">
      <alignment horizontal="left" vertical="center"/>
    </xf>
    <xf numFmtId="0" fontId="6" fillId="0" borderId="0" xfId="13" applyFont="1" applyAlignment="1">
      <alignment horizontal="left" vertical="center"/>
    </xf>
    <xf numFmtId="0" fontId="2" fillId="0" borderId="0" xfId="24" applyFont="1" applyAlignment="1">
      <alignment horizontal="right" vertical="center" wrapText="1" indent="1"/>
    </xf>
    <xf numFmtId="0" fontId="2" fillId="0" borderId="0" xfId="21" applyAlignment="1">
      <alignment horizontal="right" vertical="center"/>
    </xf>
    <xf numFmtId="0" fontId="6" fillId="0" borderId="1" xfId="24" applyFont="1" applyBorder="1" applyAlignment="1">
      <alignment horizontal="center" vertical="center" textRotation="90"/>
    </xf>
    <xf numFmtId="0" fontId="2" fillId="2" borderId="0" xfId="0" applyFont="1" applyFill="1" applyAlignment="1">
      <alignment horizontal="left"/>
    </xf>
    <xf numFmtId="0" fontId="18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0" xfId="13" applyAlignment="1">
      <alignment horizontal="left" vertical="top"/>
    </xf>
    <xf numFmtId="0" fontId="6" fillId="0" borderId="0" xfId="13" applyFont="1" applyAlignment="1">
      <alignment horizontal="left" vertical="top"/>
    </xf>
  </cellXfs>
  <cellStyles count="26">
    <cellStyle name="Comma 2" xfId="1" xr:uid="{00000000-0005-0000-0000-000000000000}"/>
    <cellStyle name="Excel Built-in Normal" xfId="2" xr:uid="{00000000-0005-0000-0000-000001000000}"/>
    <cellStyle name="Excel Built-in Normal 1" xfId="3" xr:uid="{00000000-0005-0000-0000-000002000000}"/>
    <cellStyle name="Excel Built-in Normal 2" xfId="4" xr:uid="{00000000-0005-0000-0000-000003000000}"/>
    <cellStyle name="Explanatory Text 2" xfId="5" xr:uid="{00000000-0005-0000-0000-000004000000}"/>
    <cellStyle name="Normal 11 2" xfId="6" xr:uid="{00000000-0005-0000-0000-000006000000}"/>
    <cellStyle name="Normal 11 3 2" xfId="7" xr:uid="{00000000-0005-0000-0000-000007000000}"/>
    <cellStyle name="Normal 11 4" xfId="8" xr:uid="{00000000-0005-0000-0000-000008000000}"/>
    <cellStyle name="Normal 2" xfId="9" xr:uid="{00000000-0005-0000-0000-000009000000}"/>
    <cellStyle name="Normal 2 2" xfId="10" xr:uid="{00000000-0005-0000-0000-00000A000000}"/>
    <cellStyle name="Normal 203" xfId="11" xr:uid="{00000000-0005-0000-0000-00000B000000}"/>
    <cellStyle name="Normal 214" xfId="12" xr:uid="{00000000-0005-0000-0000-00000C000000}"/>
    <cellStyle name="Normal 3" xfId="13" xr:uid="{00000000-0005-0000-0000-00000D000000}"/>
    <cellStyle name="Normal 5 2 2" xfId="14" xr:uid="{00000000-0005-0000-0000-00000E000000}"/>
    <cellStyle name="Normal 6" xfId="15" xr:uid="{00000000-0005-0000-0000-00000F000000}"/>
    <cellStyle name="Normal_00T" xfId="16" xr:uid="{00000000-0005-0000-0000-000010000000}"/>
    <cellStyle name="Normal_03-SUBATE S3 apjomi" xfId="17" xr:uid="{00000000-0005-0000-0000-000011000000}"/>
    <cellStyle name="Normal_9908m" xfId="18" xr:uid="{00000000-0005-0000-0000-000012000000}"/>
    <cellStyle name="Parastais 2" xfId="19" xr:uid="{00000000-0005-0000-0000-000013000000}"/>
    <cellStyle name="Parastais_Pērses iela, Baldone, Zvārdes, Mārupe" xfId="20" xr:uid="{00000000-0005-0000-0000-000014000000}"/>
    <cellStyle name="Parasts" xfId="0" builtinId="0"/>
    <cellStyle name="Parasts 2" xfId="21" xr:uid="{00000000-0005-0000-0000-000015000000}"/>
    <cellStyle name="Stils 1" xfId="22" xr:uid="{00000000-0005-0000-0000-000016000000}"/>
    <cellStyle name="Style 1" xfId="23" xr:uid="{00000000-0005-0000-0000-000017000000}"/>
    <cellStyle name="Обычный_33. OZOLNIEKU NOVADA DOME_OZO SKOLA_TELPU, GAITENU, KAPNU TELPU REMONTS_TAME_VADIMS_2011_02_25_melnraksts" xfId="24" xr:uid="{00000000-0005-0000-0000-000018000000}"/>
    <cellStyle name="Стиль 1" xfId="25" xr:uid="{00000000-0005-0000-0000-000019000000}"/>
  </cellStyles>
  <dxfs count="47"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2:F39"/>
  <sheetViews>
    <sheetView zoomScale="110" zoomScaleNormal="110" workbookViewId="0">
      <selection activeCell="E38" sqref="E38"/>
    </sheetView>
  </sheetViews>
  <sheetFormatPr defaultRowHeight="14.5" x14ac:dyDescent="0.35"/>
  <cols>
    <col min="1" max="1" width="2.26953125" customWidth="1"/>
    <col min="2" max="2" width="12" customWidth="1"/>
    <col min="3" max="3" width="53" customWidth="1"/>
    <col min="4" max="4" width="17.54296875" customWidth="1"/>
    <col min="18" max="18" width="8.26953125" customWidth="1"/>
  </cols>
  <sheetData>
    <row r="2" spans="1:6" x14ac:dyDescent="0.35">
      <c r="B2" s="10"/>
      <c r="C2" s="11" t="s">
        <v>21</v>
      </c>
      <c r="D2" s="12"/>
    </row>
    <row r="3" spans="1:6" x14ac:dyDescent="0.35">
      <c r="B3" s="10"/>
      <c r="C3" s="215"/>
      <c r="D3" s="215"/>
    </row>
    <row r="4" spans="1:6" x14ac:dyDescent="0.35">
      <c r="B4" s="216" t="s">
        <v>22</v>
      </c>
      <c r="C4" s="216"/>
      <c r="D4" s="216"/>
    </row>
    <row r="5" spans="1:6" x14ac:dyDescent="0.35">
      <c r="B5" s="217" t="s">
        <v>23</v>
      </c>
      <c r="C5" s="217"/>
      <c r="D5" s="217"/>
    </row>
    <row r="6" spans="1:6" x14ac:dyDescent="0.35">
      <c r="B6" s="13"/>
      <c r="C6" s="13"/>
      <c r="D6" s="13"/>
    </row>
    <row r="7" spans="1:6" x14ac:dyDescent="0.35">
      <c r="B7" s="14"/>
      <c r="C7" s="15"/>
      <c r="D7" s="16" t="s">
        <v>24</v>
      </c>
    </row>
    <row r="8" spans="1:6" x14ac:dyDescent="0.35">
      <c r="B8" s="14"/>
      <c r="C8" s="15"/>
      <c r="D8" s="15"/>
    </row>
    <row r="9" spans="1:6" x14ac:dyDescent="0.35">
      <c r="B9" s="216" t="s">
        <v>57</v>
      </c>
      <c r="C9" s="216"/>
      <c r="D9" s="216"/>
    </row>
    <row r="12" spans="1:6" ht="18" x14ac:dyDescent="0.35">
      <c r="A12" s="17"/>
      <c r="B12" s="218" t="s">
        <v>25</v>
      </c>
      <c r="C12" s="218"/>
      <c r="D12" s="218"/>
      <c r="E12" s="17"/>
    </row>
    <row r="14" spans="1:6" x14ac:dyDescent="0.35">
      <c r="B14" s="214" t="s">
        <v>199</v>
      </c>
      <c r="C14" s="214"/>
      <c r="D14" s="214"/>
    </row>
    <row r="15" spans="1:6" ht="15" customHeight="1" x14ac:dyDescent="0.35">
      <c r="B15" s="221" t="s">
        <v>200</v>
      </c>
      <c r="C15" s="221"/>
      <c r="D15" s="221"/>
      <c r="E15" s="18"/>
      <c r="F15" s="18"/>
    </row>
    <row r="16" spans="1:6" x14ac:dyDescent="0.35">
      <c r="B16" s="222" t="s">
        <v>99</v>
      </c>
      <c r="C16" s="222"/>
      <c r="D16" s="222"/>
      <c r="E16" s="19"/>
      <c r="F16" s="19"/>
    </row>
    <row r="17" spans="2:6" x14ac:dyDescent="0.35">
      <c r="B17" s="223" t="s">
        <v>201</v>
      </c>
      <c r="C17" s="223"/>
      <c r="D17" s="223"/>
      <c r="E17" s="20"/>
      <c r="F17" s="20"/>
    </row>
    <row r="18" spans="2:6" x14ac:dyDescent="0.35">
      <c r="B18" s="228" t="s">
        <v>163</v>
      </c>
      <c r="C18" s="229"/>
      <c r="D18" s="229"/>
    </row>
    <row r="19" spans="2:6" x14ac:dyDescent="0.35">
      <c r="B19" s="160"/>
      <c r="C19" s="59"/>
      <c r="D19" s="59"/>
    </row>
    <row r="21" spans="2:6" ht="38.5" customHeight="1" x14ac:dyDescent="0.35">
      <c r="B21" s="1" t="s">
        <v>0</v>
      </c>
      <c r="C21" s="2" t="s">
        <v>26</v>
      </c>
      <c r="D21" s="21" t="s">
        <v>27</v>
      </c>
      <c r="E21" s="22"/>
    </row>
    <row r="22" spans="2:6" x14ac:dyDescent="0.35">
      <c r="B22" s="23"/>
      <c r="C22" s="23"/>
      <c r="D22" s="24"/>
      <c r="E22" s="22"/>
    </row>
    <row r="23" spans="2:6" ht="25" x14ac:dyDescent="0.35">
      <c r="B23" s="3">
        <v>1</v>
      </c>
      <c r="C23" s="25" t="s">
        <v>202</v>
      </c>
      <c r="D23" s="26">
        <f>Kopsavilkums!E25</f>
        <v>0</v>
      </c>
      <c r="E23" s="22"/>
    </row>
    <row r="24" spans="2:6" x14ac:dyDescent="0.35">
      <c r="B24" s="3"/>
      <c r="C24" s="25"/>
      <c r="D24" s="27"/>
      <c r="E24" s="22"/>
    </row>
    <row r="25" spans="2:6" ht="15.65" customHeight="1" x14ac:dyDescent="0.35">
      <c r="B25" s="23"/>
      <c r="C25" s="28" t="s">
        <v>28</v>
      </c>
      <c r="D25" s="29">
        <f>SUM(D21:D24)</f>
        <v>0</v>
      </c>
      <c r="F25" s="30"/>
    </row>
    <row r="26" spans="2:6" x14ac:dyDescent="0.35">
      <c r="B26" s="226" t="s">
        <v>65</v>
      </c>
      <c r="C26" s="227"/>
      <c r="D26" s="31">
        <f>ROUND(D25*21%,2)</f>
        <v>0</v>
      </c>
    </row>
    <row r="27" spans="2:6" ht="22.15" customHeight="1" x14ac:dyDescent="0.35">
      <c r="B27" s="224" t="s">
        <v>66</v>
      </c>
      <c r="C27" s="225"/>
      <c r="D27" s="137">
        <f>SUM(D25:D26)</f>
        <v>0</v>
      </c>
    </row>
    <row r="28" spans="2:6" x14ac:dyDescent="0.35">
      <c r="C28" s="32"/>
    </row>
    <row r="29" spans="2:6" x14ac:dyDescent="0.35">
      <c r="C29" s="32"/>
    </row>
    <row r="31" spans="2:6" x14ac:dyDescent="0.35">
      <c r="B31" s="33" t="s">
        <v>29</v>
      </c>
      <c r="C31" s="34"/>
      <c r="D31" s="142"/>
    </row>
    <row r="32" spans="2:6" x14ac:dyDescent="0.35">
      <c r="B32" s="33"/>
      <c r="C32" s="220" t="s">
        <v>9</v>
      </c>
      <c r="D32" s="220"/>
    </row>
    <row r="33" spans="2:4" ht="12.65" customHeight="1" x14ac:dyDescent="0.35">
      <c r="B33" s="35"/>
      <c r="C33" s="35"/>
      <c r="D33" s="35"/>
    </row>
    <row r="34" spans="2:4" x14ac:dyDescent="0.35">
      <c r="B34" s="219" t="s">
        <v>203</v>
      </c>
      <c r="C34" s="219"/>
      <c r="D34" s="219"/>
    </row>
    <row r="35" spans="2:4" x14ac:dyDescent="0.35">
      <c r="B35" s="35"/>
      <c r="C35" s="35"/>
      <c r="D35" s="143"/>
    </row>
    <row r="36" spans="2:4" x14ac:dyDescent="0.35">
      <c r="B36" s="33" t="s">
        <v>30</v>
      </c>
      <c r="C36" s="34"/>
      <c r="D36" s="142"/>
    </row>
    <row r="37" spans="2:4" x14ac:dyDescent="0.35">
      <c r="B37" s="33"/>
      <c r="C37" s="220" t="s">
        <v>9</v>
      </c>
      <c r="D37" s="220"/>
    </row>
    <row r="38" spans="2:4" x14ac:dyDescent="0.35">
      <c r="B38" s="35"/>
      <c r="C38" s="35"/>
      <c r="D38" s="35"/>
    </row>
    <row r="39" spans="2:4" x14ac:dyDescent="0.35">
      <c r="B39" s="36" t="s">
        <v>31</v>
      </c>
      <c r="C39" s="36"/>
    </row>
  </sheetData>
  <mergeCells count="15">
    <mergeCell ref="B34:D34"/>
    <mergeCell ref="C37:D37"/>
    <mergeCell ref="B15:D15"/>
    <mergeCell ref="B16:D16"/>
    <mergeCell ref="B17:D17"/>
    <mergeCell ref="B27:C27"/>
    <mergeCell ref="C32:D32"/>
    <mergeCell ref="B26:C26"/>
    <mergeCell ref="B18:D18"/>
    <mergeCell ref="B14:D14"/>
    <mergeCell ref="C3:D3"/>
    <mergeCell ref="B4:D4"/>
    <mergeCell ref="B5:D5"/>
    <mergeCell ref="B9:D9"/>
    <mergeCell ref="B12:D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B1:R35"/>
  <sheetViews>
    <sheetView zoomScale="110" zoomScaleNormal="110" workbookViewId="0">
      <selection activeCell="D43" sqref="D43"/>
    </sheetView>
  </sheetViews>
  <sheetFormatPr defaultColWidth="9.81640625" defaultRowHeight="14" x14ac:dyDescent="0.3"/>
  <cols>
    <col min="1" max="1" width="2.7265625" style="37" customWidth="1"/>
    <col min="2" max="2" width="7.1796875" style="37" customWidth="1"/>
    <col min="3" max="3" width="8.81640625" style="37" customWidth="1"/>
    <col min="4" max="4" width="45.7265625" style="37" customWidth="1"/>
    <col min="5" max="5" width="12.26953125" style="37" customWidth="1"/>
    <col min="6" max="6" width="10.54296875" style="37" customWidth="1"/>
    <col min="7" max="7" width="16.26953125" style="37" customWidth="1"/>
    <col min="8" max="8" width="11.7265625" style="37" customWidth="1"/>
    <col min="9" max="9" width="13.26953125" style="37" customWidth="1"/>
    <col min="10" max="16" width="9.81640625" style="37"/>
    <col min="17" max="17" width="9.453125" style="37" customWidth="1"/>
    <col min="18" max="16384" width="9.81640625" style="37"/>
  </cols>
  <sheetData>
    <row r="1" spans="2:16" ht="7.15" customHeight="1" x14ac:dyDescent="0.3"/>
    <row r="2" spans="2:16" ht="15.5" x14ac:dyDescent="0.3">
      <c r="B2" s="233" t="s">
        <v>32</v>
      </c>
      <c r="C2" s="233"/>
      <c r="D2" s="233"/>
      <c r="E2" s="233"/>
      <c r="F2" s="233"/>
      <c r="G2" s="233"/>
      <c r="H2" s="233"/>
      <c r="I2" s="233"/>
    </row>
    <row r="3" spans="2:16" ht="5.5" customHeight="1" x14ac:dyDescent="0.3">
      <c r="B3" s="38"/>
      <c r="C3" s="38"/>
      <c r="D3" s="38"/>
      <c r="E3" s="38"/>
      <c r="F3" s="38"/>
      <c r="G3" s="38"/>
      <c r="H3" s="38"/>
      <c r="I3" s="38"/>
    </row>
    <row r="4" spans="2:16" ht="15.5" x14ac:dyDescent="0.3">
      <c r="B4" s="234" t="s">
        <v>202</v>
      </c>
      <c r="C4" s="234"/>
      <c r="D4" s="234"/>
      <c r="E4" s="234"/>
      <c r="F4" s="234"/>
      <c r="G4" s="234"/>
      <c r="H4" s="234"/>
      <c r="I4" s="234"/>
    </row>
    <row r="5" spans="2:16" ht="14.5" customHeight="1" x14ac:dyDescent="0.3">
      <c r="B5" s="235" t="s">
        <v>19</v>
      </c>
      <c r="C5" s="235"/>
      <c r="D5" s="235"/>
      <c r="E5" s="235"/>
      <c r="F5" s="235"/>
      <c r="G5" s="235"/>
      <c r="H5" s="235"/>
      <c r="I5" s="235"/>
    </row>
    <row r="6" spans="2:16" ht="4.9000000000000004" customHeight="1" x14ac:dyDescent="0.3">
      <c r="B6" s="39"/>
      <c r="C6" s="39"/>
      <c r="D6" s="39"/>
      <c r="E6" s="39"/>
      <c r="F6" s="39"/>
      <c r="G6" s="39"/>
      <c r="H6" s="39"/>
      <c r="I6" s="39"/>
    </row>
    <row r="7" spans="2:16" ht="13.9" customHeight="1" x14ac:dyDescent="0.3">
      <c r="B7" s="230" t="s">
        <v>204</v>
      </c>
      <c r="C7" s="231"/>
      <c r="D7" s="231"/>
      <c r="E7" s="231"/>
      <c r="F7" s="231"/>
      <c r="G7" s="231"/>
      <c r="H7" s="231"/>
      <c r="I7" s="231"/>
    </row>
    <row r="8" spans="2:16" ht="13.9" customHeight="1" x14ac:dyDescent="0.3">
      <c r="B8" s="231" t="s">
        <v>205</v>
      </c>
      <c r="C8" s="231"/>
      <c r="D8" s="231"/>
      <c r="E8" s="231"/>
      <c r="F8" s="231"/>
      <c r="G8" s="231"/>
      <c r="H8" s="231"/>
      <c r="I8" s="231"/>
      <c r="J8" s="40"/>
      <c r="K8" s="40"/>
      <c r="L8" s="40"/>
      <c r="M8" s="40"/>
      <c r="N8" s="40"/>
      <c r="O8" s="40"/>
      <c r="P8" s="40"/>
    </row>
    <row r="9" spans="2:16" ht="13.9" customHeight="1" x14ac:dyDescent="0.3">
      <c r="B9" s="232" t="s">
        <v>100</v>
      </c>
      <c r="C9" s="232"/>
      <c r="D9" s="232"/>
      <c r="E9" s="232"/>
      <c r="F9" s="232"/>
      <c r="G9" s="232"/>
      <c r="H9" s="232"/>
      <c r="I9" s="232"/>
      <c r="J9" s="41"/>
      <c r="K9" s="41"/>
      <c r="L9" s="41"/>
      <c r="M9" s="41"/>
      <c r="N9" s="41"/>
      <c r="O9" s="41"/>
      <c r="P9" s="41"/>
    </row>
    <row r="10" spans="2:16" ht="13.9" customHeight="1" x14ac:dyDescent="0.3">
      <c r="B10" s="232" t="s">
        <v>206</v>
      </c>
      <c r="C10" s="232"/>
      <c r="D10" s="232"/>
      <c r="E10" s="232"/>
      <c r="F10" s="232"/>
      <c r="G10" s="232"/>
      <c r="H10" s="232"/>
      <c r="I10" s="232"/>
      <c r="J10" s="41"/>
      <c r="K10" s="41"/>
      <c r="L10" s="41"/>
      <c r="M10" s="41"/>
      <c r="N10" s="41"/>
      <c r="O10" s="41"/>
      <c r="P10" s="41"/>
    </row>
    <row r="11" spans="2:16" ht="13.9" customHeight="1" x14ac:dyDescent="0.3">
      <c r="B11" s="250" t="s">
        <v>162</v>
      </c>
      <c r="C11" s="232"/>
      <c r="D11" s="232"/>
      <c r="E11" s="232"/>
      <c r="F11" s="232"/>
      <c r="G11" s="232"/>
      <c r="H11" s="232"/>
      <c r="I11" s="232"/>
      <c r="J11" s="42"/>
      <c r="K11" s="42"/>
      <c r="L11" s="42"/>
      <c r="M11" s="42"/>
      <c r="N11" s="42"/>
      <c r="O11" s="42"/>
      <c r="P11" s="42"/>
    </row>
    <row r="12" spans="2:16" x14ac:dyDescent="0.3">
      <c r="B12" s="43"/>
      <c r="C12" s="43"/>
      <c r="D12" s="44"/>
      <c r="E12" s="44"/>
      <c r="F12" s="251" t="s">
        <v>33</v>
      </c>
      <c r="G12" s="251"/>
      <c r="H12" s="251"/>
      <c r="I12" s="45">
        <f>E25</f>
        <v>0</v>
      </c>
    </row>
    <row r="13" spans="2:16" x14ac:dyDescent="0.3">
      <c r="B13" s="43"/>
      <c r="C13" s="43"/>
      <c r="D13" s="43"/>
      <c r="E13" s="46"/>
      <c r="F13" s="251" t="s">
        <v>34</v>
      </c>
      <c r="G13" s="251"/>
      <c r="H13" s="251"/>
      <c r="I13" s="45">
        <f>I21</f>
        <v>0</v>
      </c>
    </row>
    <row r="14" spans="2:16" ht="6.65" customHeight="1" x14ac:dyDescent="0.3">
      <c r="B14" s="47"/>
      <c r="C14" s="47"/>
      <c r="D14" s="47"/>
      <c r="E14" s="47"/>
      <c r="F14" s="47"/>
      <c r="G14" s="47"/>
      <c r="H14" s="47"/>
      <c r="I14" s="47"/>
      <c r="K14" s="48"/>
    </row>
    <row r="15" spans="2:16" ht="18.649999999999999" customHeight="1" x14ac:dyDescent="0.3">
      <c r="B15" s="252" t="s">
        <v>0</v>
      </c>
      <c r="C15" s="252" t="s">
        <v>35</v>
      </c>
      <c r="D15" s="252" t="s">
        <v>36</v>
      </c>
      <c r="E15" s="252" t="s">
        <v>10</v>
      </c>
      <c r="F15" s="252" t="s">
        <v>37</v>
      </c>
      <c r="G15" s="252"/>
      <c r="H15" s="252"/>
      <c r="I15" s="252" t="s">
        <v>38</v>
      </c>
      <c r="J15" s="49"/>
    </row>
    <row r="16" spans="2:16" ht="21.65" customHeight="1" x14ac:dyDescent="0.3">
      <c r="B16" s="252"/>
      <c r="C16" s="252"/>
      <c r="D16" s="252"/>
      <c r="E16" s="252"/>
      <c r="F16" s="61" t="s">
        <v>39</v>
      </c>
      <c r="G16" s="61" t="s">
        <v>12</v>
      </c>
      <c r="H16" s="61" t="s">
        <v>40</v>
      </c>
      <c r="I16" s="252"/>
      <c r="J16" s="49"/>
    </row>
    <row r="17" spans="2:18" x14ac:dyDescent="0.3">
      <c r="B17" s="56"/>
      <c r="C17" s="56"/>
      <c r="D17" s="56"/>
      <c r="E17" s="56"/>
      <c r="F17" s="56"/>
      <c r="G17" s="56"/>
      <c r="H17" s="56"/>
      <c r="I17" s="56"/>
      <c r="J17" s="49"/>
    </row>
    <row r="18" spans="2:18" x14ac:dyDescent="0.3">
      <c r="B18" s="103">
        <v>1</v>
      </c>
      <c r="C18" s="103">
        <v>1</v>
      </c>
      <c r="D18" s="159" t="s">
        <v>58</v>
      </c>
      <c r="E18" s="105">
        <f>Būvlaukums!Q40</f>
        <v>0</v>
      </c>
      <c r="F18" s="105">
        <f>Būvlaukums!N40</f>
        <v>0</v>
      </c>
      <c r="G18" s="105">
        <f>Būvlaukums!O40</f>
        <v>0</v>
      </c>
      <c r="H18" s="72">
        <f>Būvlaukums!P40</f>
        <v>0</v>
      </c>
      <c r="I18" s="72">
        <f>Būvlaukums!M40</f>
        <v>0</v>
      </c>
      <c r="J18" s="49"/>
    </row>
    <row r="19" spans="2:18" ht="14.5" customHeight="1" x14ac:dyDescent="0.3">
      <c r="B19" s="103">
        <v>2</v>
      </c>
      <c r="C19" s="103">
        <v>2</v>
      </c>
      <c r="D19" s="159" t="s">
        <v>101</v>
      </c>
      <c r="E19" s="106">
        <f>Jumts!Q131</f>
        <v>0</v>
      </c>
      <c r="F19" s="106">
        <f>Jumts!N131</f>
        <v>0</v>
      </c>
      <c r="G19" s="106">
        <f>Jumts!O131</f>
        <v>0</v>
      </c>
      <c r="H19" s="60">
        <f>Jumts!P131</f>
        <v>0</v>
      </c>
      <c r="I19" s="60">
        <f>Jumts!M131</f>
        <v>0</v>
      </c>
      <c r="J19" s="50"/>
      <c r="K19" s="50"/>
      <c r="L19" s="50"/>
      <c r="M19" s="50"/>
      <c r="N19" s="50"/>
      <c r="O19" s="50"/>
      <c r="P19" s="50"/>
      <c r="Q19" s="50"/>
      <c r="R19" s="50"/>
    </row>
    <row r="20" spans="2:18" ht="13.9" customHeight="1" x14ac:dyDescent="0.3">
      <c r="B20" s="103"/>
      <c r="C20" s="103"/>
      <c r="D20" s="104"/>
      <c r="E20" s="106"/>
      <c r="F20" s="106"/>
      <c r="G20" s="106"/>
      <c r="H20" s="60"/>
      <c r="I20" s="60"/>
      <c r="J20" s="50"/>
      <c r="K20" s="50"/>
      <c r="L20" s="50"/>
      <c r="M20" s="50"/>
      <c r="N20" s="50"/>
      <c r="O20" s="50"/>
      <c r="P20" s="50"/>
      <c r="Q20" s="50"/>
      <c r="R20" s="50"/>
    </row>
    <row r="21" spans="2:18" ht="16.899999999999999" customHeight="1" x14ac:dyDescent="0.3">
      <c r="B21" s="237" t="s">
        <v>28</v>
      </c>
      <c r="C21" s="238"/>
      <c r="D21" s="239"/>
      <c r="E21" s="62">
        <f>SUM(E18:E20)</f>
        <v>0</v>
      </c>
      <c r="F21" s="62">
        <f>SUM(F18:F20)</f>
        <v>0</v>
      </c>
      <c r="G21" s="62">
        <f>SUM(G18:G20)</f>
        <v>0</v>
      </c>
      <c r="H21" s="62">
        <f>SUM(H18:H20)</f>
        <v>0</v>
      </c>
      <c r="I21" s="62">
        <f>SUM(I18:I20)</f>
        <v>0</v>
      </c>
      <c r="J21" s="49"/>
    </row>
    <row r="22" spans="2:18" x14ac:dyDescent="0.3">
      <c r="B22" s="240" t="s">
        <v>197</v>
      </c>
      <c r="C22" s="241"/>
      <c r="D22" s="242"/>
      <c r="E22" s="63">
        <f>ROUND(E21*5%,2)</f>
        <v>0</v>
      </c>
      <c r="F22" s="64"/>
      <c r="G22" s="64"/>
      <c r="H22" s="64"/>
      <c r="I22" s="65"/>
      <c r="J22" s="49"/>
    </row>
    <row r="23" spans="2:18" x14ac:dyDescent="0.3">
      <c r="B23" s="66"/>
      <c r="C23" s="67"/>
      <c r="D23" s="68" t="s">
        <v>41</v>
      </c>
      <c r="E23" s="63"/>
      <c r="F23" s="64"/>
      <c r="G23" s="64"/>
      <c r="H23" s="64"/>
      <c r="I23" s="65"/>
      <c r="J23" s="49"/>
    </row>
    <row r="24" spans="2:18" x14ac:dyDescent="0.3">
      <c r="B24" s="243" t="s">
        <v>198</v>
      </c>
      <c r="C24" s="244"/>
      <c r="D24" s="245"/>
      <c r="E24" s="63">
        <f>ROUND(E21*6%,2)</f>
        <v>0</v>
      </c>
      <c r="F24" s="69"/>
      <c r="G24" s="69"/>
      <c r="H24" s="69"/>
      <c r="I24" s="69"/>
      <c r="J24" s="49"/>
    </row>
    <row r="25" spans="2:18" ht="20.5" customHeight="1" x14ac:dyDescent="0.3">
      <c r="B25" s="246" t="s">
        <v>42</v>
      </c>
      <c r="C25" s="246"/>
      <c r="D25" s="246"/>
      <c r="E25" s="62">
        <f>SUM(E21:E24)</f>
        <v>0</v>
      </c>
      <c r="F25" s="69"/>
      <c r="G25" s="70"/>
      <c r="H25" s="71"/>
      <c r="I25" s="69"/>
      <c r="J25" s="138"/>
    </row>
    <row r="26" spans="2:18" ht="11.5" customHeight="1" x14ac:dyDescent="0.3">
      <c r="B26" s="51"/>
      <c r="C26" s="51"/>
      <c r="D26" s="51"/>
      <c r="E26" s="52"/>
      <c r="F26" s="53"/>
      <c r="G26" s="54"/>
      <c r="H26" s="54"/>
      <c r="I26" s="53"/>
      <c r="J26" s="49"/>
    </row>
    <row r="27" spans="2:18" ht="12.65" customHeight="1" x14ac:dyDescent="0.3">
      <c r="B27" s="51"/>
      <c r="C27" s="51"/>
      <c r="D27" s="51"/>
      <c r="E27" s="52"/>
      <c r="F27" s="53"/>
      <c r="G27" s="54"/>
      <c r="H27" s="54"/>
      <c r="I27" s="53"/>
      <c r="J27" s="49"/>
    </row>
    <row r="28" spans="2:18" ht="12.65" customHeight="1" x14ac:dyDescent="0.3">
      <c r="B28" s="51"/>
      <c r="C28" s="51"/>
      <c r="D28" s="51"/>
      <c r="E28" s="52"/>
      <c r="F28" s="53"/>
      <c r="G28" s="54"/>
      <c r="H28" s="54"/>
      <c r="I28" s="53"/>
      <c r="J28" s="49"/>
    </row>
    <row r="29" spans="2:18" ht="14.5" customHeight="1" x14ac:dyDescent="0.3">
      <c r="B29" s="247" t="s">
        <v>43</v>
      </c>
      <c r="C29" s="247"/>
      <c r="D29" s="144"/>
      <c r="E29" s="249"/>
      <c r="F29" s="249"/>
      <c r="G29" s="145"/>
      <c r="H29" s="146"/>
      <c r="I29" s="146"/>
      <c r="J29" s="49"/>
    </row>
    <row r="30" spans="2:18" ht="11.5" customHeight="1" x14ac:dyDescent="0.3">
      <c r="B30" s="147"/>
      <c r="C30" s="147"/>
      <c r="D30" s="248" t="s">
        <v>9</v>
      </c>
      <c r="E30" s="248"/>
      <c r="F30" s="248"/>
      <c r="G30" s="248"/>
      <c r="H30" s="146"/>
      <c r="I30" s="146"/>
      <c r="J30" s="49"/>
    </row>
    <row r="31" spans="2:18" ht="12.75" customHeight="1" x14ac:dyDescent="0.3">
      <c r="B31" s="247" t="s">
        <v>207</v>
      </c>
      <c r="C31" s="247"/>
      <c r="D31" s="247"/>
      <c r="E31" s="247"/>
      <c r="F31" s="247"/>
      <c r="G31" s="247"/>
      <c r="H31" s="247"/>
      <c r="I31" s="247"/>
      <c r="J31" s="49"/>
    </row>
    <row r="32" spans="2:18" x14ac:dyDescent="0.3">
      <c r="B32" s="43"/>
      <c r="C32" s="43"/>
      <c r="D32" s="43"/>
      <c r="E32" s="43"/>
      <c r="F32" s="43"/>
      <c r="G32" s="43"/>
      <c r="H32" s="43"/>
      <c r="I32" s="43"/>
    </row>
    <row r="33" spans="2:9" ht="10.9" customHeight="1" x14ac:dyDescent="0.3">
      <c r="B33" s="247" t="s">
        <v>44</v>
      </c>
      <c r="C33" s="247"/>
      <c r="D33" s="144"/>
      <c r="E33" s="249"/>
      <c r="F33" s="249"/>
      <c r="G33" s="145"/>
      <c r="H33" s="146"/>
      <c r="I33" s="146"/>
    </row>
    <row r="34" spans="2:9" x14ac:dyDescent="0.3">
      <c r="B34" s="147"/>
      <c r="C34" s="147"/>
      <c r="D34" s="248" t="s">
        <v>9</v>
      </c>
      <c r="E34" s="248"/>
      <c r="F34" s="248"/>
      <c r="G34" s="248"/>
      <c r="H34" s="146"/>
      <c r="I34" s="146"/>
    </row>
    <row r="35" spans="2:9" x14ac:dyDescent="0.3">
      <c r="B35" s="236" t="s">
        <v>31</v>
      </c>
      <c r="C35" s="236"/>
      <c r="D35" s="55"/>
    </row>
  </sheetData>
  <mergeCells count="28">
    <mergeCell ref="B10:I10"/>
    <mergeCell ref="D30:G30"/>
    <mergeCell ref="B31:I31"/>
    <mergeCell ref="B33:C33"/>
    <mergeCell ref="E33:F33"/>
    <mergeCell ref="B11:I11"/>
    <mergeCell ref="F12:H12"/>
    <mergeCell ref="F13:H13"/>
    <mergeCell ref="B15:B16"/>
    <mergeCell ref="C15:C16"/>
    <mergeCell ref="D15:D16"/>
    <mergeCell ref="E15:E16"/>
    <mergeCell ref="F15:H15"/>
    <mergeCell ref="I15:I16"/>
    <mergeCell ref="B35:C35"/>
    <mergeCell ref="B21:D21"/>
    <mergeCell ref="B22:D22"/>
    <mergeCell ref="B24:D24"/>
    <mergeCell ref="B25:D25"/>
    <mergeCell ref="B29:C29"/>
    <mergeCell ref="D34:G34"/>
    <mergeCell ref="E29:F29"/>
    <mergeCell ref="B7:I7"/>
    <mergeCell ref="B8:I8"/>
    <mergeCell ref="B9:I9"/>
    <mergeCell ref="B2:I2"/>
    <mergeCell ref="B4:I4"/>
    <mergeCell ref="B5:I5"/>
  </mergeCells>
  <phoneticPr fontId="37" type="noConversion"/>
  <pageMargins left="0.70866141732283472" right="0.70866141732283472" top="0.94488188976377963" bottom="0.74803149606299213" header="0.31496062992125984" footer="0.31496062992125984"/>
  <pageSetup paperSize="9" fitToWidth="0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B2:Q50"/>
  <sheetViews>
    <sheetView topLeftCell="A7" zoomScale="110" zoomScaleNormal="110" workbookViewId="0">
      <selection activeCell="B10" sqref="B10:Q10"/>
    </sheetView>
  </sheetViews>
  <sheetFormatPr defaultColWidth="9.81640625" defaultRowHeight="14" x14ac:dyDescent="0.3"/>
  <cols>
    <col min="1" max="1" width="0.7265625" style="74" customWidth="1"/>
    <col min="2" max="2" width="4.7265625" style="74" customWidth="1"/>
    <col min="3" max="3" width="4.453125" style="74" customWidth="1"/>
    <col min="4" max="4" width="32.81640625" style="74" customWidth="1"/>
    <col min="5" max="5" width="6.26953125" style="74" bestFit="1" customWidth="1"/>
    <col min="6" max="6" width="7.54296875" style="74" bestFit="1" customWidth="1"/>
    <col min="7" max="7" width="6.26953125" style="74" bestFit="1" customWidth="1"/>
    <col min="8" max="8" width="5.7265625" style="74" customWidth="1"/>
    <col min="9" max="9" width="6.54296875" style="74" customWidth="1"/>
    <col min="10" max="10" width="6" style="74" bestFit="1" customWidth="1"/>
    <col min="11" max="13" width="6.81640625" style="74" bestFit="1" customWidth="1"/>
    <col min="14" max="14" width="7.7265625" style="74" bestFit="1" customWidth="1"/>
    <col min="15" max="16" width="8.7265625" style="74" bestFit="1" customWidth="1"/>
    <col min="17" max="17" width="8.453125" style="74" bestFit="1" customWidth="1"/>
    <col min="18" max="16384" width="9.81640625" style="74"/>
  </cols>
  <sheetData>
    <row r="2" spans="2:17" ht="13" customHeight="1" x14ac:dyDescent="0.3">
      <c r="B2" s="262" t="s">
        <v>55</v>
      </c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</row>
    <row r="3" spans="2:17" ht="11.5" customHeight="1" x14ac:dyDescent="0.3">
      <c r="B3" s="75"/>
      <c r="C3" s="76"/>
      <c r="D3" s="76"/>
      <c r="E3" s="76"/>
      <c r="F3" s="75"/>
      <c r="G3" s="75"/>
      <c r="H3" s="75"/>
      <c r="I3" s="76"/>
      <c r="J3" s="76"/>
      <c r="K3" s="76"/>
      <c r="L3" s="76"/>
      <c r="M3" s="76"/>
      <c r="N3" s="76"/>
      <c r="O3" s="76"/>
      <c r="P3" s="76"/>
      <c r="Q3" s="76"/>
    </row>
    <row r="4" spans="2:17" ht="15.5" x14ac:dyDescent="0.3">
      <c r="B4" s="263" t="s">
        <v>58</v>
      </c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</row>
    <row r="5" spans="2:17" ht="12.75" customHeight="1" x14ac:dyDescent="0.3">
      <c r="B5" s="264" t="s">
        <v>19</v>
      </c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  <c r="Q5" s="264"/>
    </row>
    <row r="6" spans="2:17" x14ac:dyDescent="0.3"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</row>
    <row r="7" spans="2:17" ht="13.9" customHeight="1" x14ac:dyDescent="0.3">
      <c r="B7" s="265" t="s">
        <v>208</v>
      </c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265"/>
    </row>
    <row r="8" spans="2:17" ht="13.9" customHeight="1" x14ac:dyDescent="0.3">
      <c r="B8" s="267" t="s">
        <v>200</v>
      </c>
      <c r="C8" s="265"/>
      <c r="D8" s="265"/>
      <c r="E8" s="265"/>
      <c r="F8" s="265"/>
      <c r="G8" s="265"/>
      <c r="H8" s="265"/>
      <c r="I8" s="265"/>
      <c r="J8" s="265"/>
      <c r="K8" s="265"/>
      <c r="L8" s="265"/>
      <c r="M8" s="265"/>
      <c r="N8" s="265"/>
      <c r="O8" s="265"/>
      <c r="P8" s="265"/>
      <c r="Q8" s="265"/>
    </row>
    <row r="9" spans="2:17" ht="13.9" customHeight="1" x14ac:dyDescent="0.3">
      <c r="B9" s="269" t="s">
        <v>100</v>
      </c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69"/>
    </row>
    <row r="10" spans="2:17" ht="13.9" customHeight="1" x14ac:dyDescent="0.3">
      <c r="B10" s="268" t="s">
        <v>201</v>
      </c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  <c r="Q10" s="269"/>
    </row>
    <row r="11" spans="2:17" ht="13.9" customHeight="1" x14ac:dyDescent="0.3">
      <c r="B11" s="268" t="s">
        <v>162</v>
      </c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</row>
    <row r="12" spans="2:17" x14ac:dyDescent="0.3"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</row>
    <row r="13" spans="2:17" ht="15.65" customHeight="1" x14ac:dyDescent="0.3">
      <c r="B13" s="78"/>
      <c r="C13" s="76"/>
      <c r="D13" s="79"/>
      <c r="E13" s="80"/>
      <c r="F13" s="76"/>
      <c r="G13" s="76"/>
      <c r="H13" s="76"/>
      <c r="I13" s="76"/>
      <c r="J13" s="76"/>
      <c r="K13" s="76"/>
      <c r="L13" s="76"/>
      <c r="M13" s="266" t="s">
        <v>10</v>
      </c>
      <c r="N13" s="266"/>
      <c r="O13" s="266"/>
      <c r="P13" s="81">
        <f>Q40</f>
        <v>0</v>
      </c>
      <c r="Q13" s="108" t="s">
        <v>8</v>
      </c>
    </row>
    <row r="14" spans="2:17" ht="15.65" customHeight="1" x14ac:dyDescent="0.3">
      <c r="B14" s="261" t="s">
        <v>209</v>
      </c>
      <c r="C14" s="261"/>
      <c r="D14" s="261"/>
      <c r="E14" s="261"/>
      <c r="F14" s="261"/>
      <c r="G14" s="261"/>
      <c r="H14" s="261"/>
      <c r="I14" s="261"/>
      <c r="J14" s="261"/>
      <c r="K14" s="261"/>
      <c r="L14" s="261"/>
      <c r="M14" s="270"/>
      <c r="N14" s="270"/>
      <c r="O14" s="270"/>
      <c r="P14" s="270"/>
      <c r="Q14" s="270"/>
    </row>
    <row r="15" spans="2:17" x14ac:dyDescent="0.3">
      <c r="B15" s="82"/>
      <c r="C15" s="82"/>
      <c r="D15" s="82"/>
      <c r="E15" s="82"/>
      <c r="F15" s="82"/>
      <c r="G15" s="82"/>
      <c r="H15" s="82"/>
      <c r="I15" s="82"/>
      <c r="J15" s="83"/>
      <c r="K15" s="83"/>
      <c r="L15" s="83"/>
      <c r="M15" s="83"/>
      <c r="N15" s="84"/>
      <c r="O15" s="84"/>
      <c r="P15" s="84"/>
      <c r="Q15" s="84"/>
    </row>
    <row r="16" spans="2:17" ht="22.9" customHeight="1" x14ac:dyDescent="0.3">
      <c r="B16" s="253" t="s">
        <v>0</v>
      </c>
      <c r="C16" s="253" t="s">
        <v>45</v>
      </c>
      <c r="D16" s="259" t="s">
        <v>16</v>
      </c>
      <c r="E16" s="260" t="s">
        <v>1</v>
      </c>
      <c r="F16" s="260" t="s">
        <v>2</v>
      </c>
      <c r="G16" s="259" t="s">
        <v>3</v>
      </c>
      <c r="H16" s="259"/>
      <c r="I16" s="259"/>
      <c r="J16" s="259"/>
      <c r="K16" s="259"/>
      <c r="L16" s="259"/>
      <c r="M16" s="259" t="s">
        <v>4</v>
      </c>
      <c r="N16" s="259"/>
      <c r="O16" s="259"/>
      <c r="P16" s="259"/>
      <c r="Q16" s="259"/>
    </row>
    <row r="17" spans="2:17" ht="84" customHeight="1" x14ac:dyDescent="0.3">
      <c r="B17" s="253"/>
      <c r="C17" s="253"/>
      <c r="D17" s="259"/>
      <c r="E17" s="260"/>
      <c r="F17" s="260"/>
      <c r="G17" s="85" t="s">
        <v>5</v>
      </c>
      <c r="H17" s="85" t="s">
        <v>17</v>
      </c>
      <c r="I17" s="85" t="s">
        <v>11</v>
      </c>
      <c r="J17" s="85" t="s">
        <v>12</v>
      </c>
      <c r="K17" s="85" t="s">
        <v>13</v>
      </c>
      <c r="L17" s="85" t="s">
        <v>14</v>
      </c>
      <c r="M17" s="85" t="s">
        <v>6</v>
      </c>
      <c r="N17" s="85" t="s">
        <v>11</v>
      </c>
      <c r="O17" s="85" t="s">
        <v>12</v>
      </c>
      <c r="P17" s="85" t="s">
        <v>13</v>
      </c>
      <c r="Q17" s="85" t="s">
        <v>15</v>
      </c>
    </row>
    <row r="18" spans="2:17" x14ac:dyDescent="0.3">
      <c r="B18" s="87"/>
      <c r="C18" s="87"/>
      <c r="D18" s="86"/>
      <c r="E18" s="199"/>
      <c r="F18" s="199"/>
      <c r="G18" s="58"/>
      <c r="H18" s="110"/>
      <c r="I18" s="85"/>
      <c r="J18" s="85"/>
      <c r="K18" s="85"/>
      <c r="L18" s="85"/>
      <c r="M18" s="85"/>
      <c r="N18" s="85"/>
      <c r="O18" s="85"/>
      <c r="P18" s="85"/>
      <c r="Q18" s="85"/>
    </row>
    <row r="19" spans="2:17" ht="57.5" x14ac:dyDescent="0.3">
      <c r="B19" s="87">
        <v>1</v>
      </c>
      <c r="C19" s="87"/>
      <c r="D19" s="88" t="s">
        <v>146</v>
      </c>
      <c r="E19" s="207" t="s">
        <v>18</v>
      </c>
      <c r="F19" s="209">
        <v>250</v>
      </c>
      <c r="G19" s="6">
        <v>0</v>
      </c>
      <c r="H19" s="57">
        <v>0</v>
      </c>
      <c r="I19" s="89">
        <f>ROUND(H19*G19,2)</f>
        <v>0</v>
      </c>
      <c r="J19" s="189">
        <v>0</v>
      </c>
      <c r="K19" s="189">
        <v>0</v>
      </c>
      <c r="L19" s="57">
        <f t="shared" ref="L19:L37" si="0">SUM(I19:K19)</f>
        <v>0</v>
      </c>
      <c r="M19" s="57">
        <f>ROUND(F19*G19,2)</f>
        <v>0</v>
      </c>
      <c r="N19" s="161">
        <f>ROUND(F19*I19,2)</f>
        <v>0</v>
      </c>
      <c r="O19" s="6"/>
      <c r="P19" s="57">
        <f t="shared" ref="P19:P25" si="1">ROUND(F19*K19,2)</f>
        <v>0</v>
      </c>
      <c r="Q19" s="57">
        <f t="shared" ref="Q19:Q37" si="2">SUM(N19:P19)</f>
        <v>0</v>
      </c>
    </row>
    <row r="20" spans="2:17" x14ac:dyDescent="0.3">
      <c r="B20" s="87"/>
      <c r="C20" s="87"/>
      <c r="D20" s="162" t="s">
        <v>59</v>
      </c>
      <c r="E20" s="207" t="s">
        <v>51</v>
      </c>
      <c r="F20" s="210">
        <v>3.5</v>
      </c>
      <c r="G20" s="6">
        <v>0</v>
      </c>
      <c r="H20" s="57">
        <v>0</v>
      </c>
      <c r="I20" s="89"/>
      <c r="J20" s="189">
        <v>0</v>
      </c>
      <c r="K20" s="189">
        <v>0</v>
      </c>
      <c r="L20" s="57">
        <f t="shared" si="0"/>
        <v>0</v>
      </c>
      <c r="M20" s="57"/>
      <c r="N20" s="161"/>
      <c r="O20" s="6"/>
      <c r="P20" s="57">
        <f t="shared" si="1"/>
        <v>0</v>
      </c>
      <c r="Q20" s="57">
        <f t="shared" si="2"/>
        <v>0</v>
      </c>
    </row>
    <row r="21" spans="2:17" x14ac:dyDescent="0.3">
      <c r="B21" s="87">
        <f>B19+1</f>
        <v>2</v>
      </c>
      <c r="C21" s="87"/>
      <c r="D21" s="88" t="s">
        <v>60</v>
      </c>
      <c r="E21" s="207" t="s">
        <v>18</v>
      </c>
      <c r="F21" s="209">
        <f>F19</f>
        <v>250</v>
      </c>
      <c r="G21" s="6">
        <v>0</v>
      </c>
      <c r="H21" s="57">
        <v>0</v>
      </c>
      <c r="I21" s="89">
        <f t="shared" ref="I21:I26" si="3">ROUND(H21*G21,2)</f>
        <v>0</v>
      </c>
      <c r="J21" s="189">
        <v>0</v>
      </c>
      <c r="K21" s="189">
        <v>0</v>
      </c>
      <c r="L21" s="57">
        <f t="shared" si="0"/>
        <v>0</v>
      </c>
      <c r="M21" s="57">
        <f t="shared" ref="M21:M26" si="4">ROUND(F21*G21,2)</f>
        <v>0</v>
      </c>
      <c r="N21" s="161">
        <f t="shared" ref="N21:N26" si="5">ROUND(F21*I21,2)</f>
        <v>0</v>
      </c>
      <c r="O21" s="6">
        <f>ROUND(F21*J21,2)</f>
        <v>0</v>
      </c>
      <c r="P21" s="57">
        <f t="shared" si="1"/>
        <v>0</v>
      </c>
      <c r="Q21" s="57">
        <f t="shared" si="2"/>
        <v>0</v>
      </c>
    </row>
    <row r="22" spans="2:17" ht="34.5" x14ac:dyDescent="0.3">
      <c r="B22" s="87">
        <f>B21+1</f>
        <v>3</v>
      </c>
      <c r="C22" s="87"/>
      <c r="D22" s="88" t="s">
        <v>69</v>
      </c>
      <c r="E22" s="207" t="s">
        <v>53</v>
      </c>
      <c r="F22" s="209">
        <v>4</v>
      </c>
      <c r="G22" s="6">
        <v>0</v>
      </c>
      <c r="H22" s="57">
        <v>0</v>
      </c>
      <c r="I22" s="89">
        <f t="shared" si="3"/>
        <v>0</v>
      </c>
      <c r="J22" s="189">
        <v>0</v>
      </c>
      <c r="K22" s="189">
        <v>0</v>
      </c>
      <c r="L22" s="57">
        <f t="shared" si="0"/>
        <v>0</v>
      </c>
      <c r="M22" s="57">
        <f t="shared" si="4"/>
        <v>0</v>
      </c>
      <c r="N22" s="161">
        <f t="shared" si="5"/>
        <v>0</v>
      </c>
      <c r="O22" s="6">
        <f>ROUND(F22*J22,2)</f>
        <v>0</v>
      </c>
      <c r="P22" s="57">
        <f t="shared" si="1"/>
        <v>0</v>
      </c>
      <c r="Q22" s="57">
        <f t="shared" si="2"/>
        <v>0</v>
      </c>
    </row>
    <row r="23" spans="2:17" x14ac:dyDescent="0.3">
      <c r="B23" s="87">
        <f>B22+1</f>
        <v>4</v>
      </c>
      <c r="C23" s="87"/>
      <c r="D23" s="190" t="s">
        <v>61</v>
      </c>
      <c r="E23" s="211" t="s">
        <v>49</v>
      </c>
      <c r="F23" s="211">
        <v>1</v>
      </c>
      <c r="G23" s="6">
        <v>0</v>
      </c>
      <c r="H23" s="57">
        <v>0</v>
      </c>
      <c r="I23" s="89">
        <f t="shared" si="3"/>
        <v>0</v>
      </c>
      <c r="J23" s="189">
        <v>0</v>
      </c>
      <c r="K23" s="189">
        <v>0</v>
      </c>
      <c r="L23" s="57">
        <f t="shared" si="0"/>
        <v>0</v>
      </c>
      <c r="M23" s="57">
        <f t="shared" si="4"/>
        <v>0</v>
      </c>
      <c r="N23" s="161">
        <f t="shared" si="5"/>
        <v>0</v>
      </c>
      <c r="O23" s="6">
        <f>ROUND(J23*F23,2)</f>
        <v>0</v>
      </c>
      <c r="P23" s="57">
        <f t="shared" si="1"/>
        <v>0</v>
      </c>
      <c r="Q23" s="57">
        <f t="shared" si="2"/>
        <v>0</v>
      </c>
    </row>
    <row r="24" spans="2:17" ht="46" x14ac:dyDescent="0.3">
      <c r="B24" s="87">
        <f>B23+1</f>
        <v>5</v>
      </c>
      <c r="C24" s="87"/>
      <c r="D24" s="88" t="s">
        <v>70</v>
      </c>
      <c r="E24" s="207" t="s">
        <v>49</v>
      </c>
      <c r="F24" s="209">
        <v>1</v>
      </c>
      <c r="G24" s="6">
        <v>0</v>
      </c>
      <c r="H24" s="57">
        <v>0</v>
      </c>
      <c r="I24" s="89">
        <f t="shared" si="3"/>
        <v>0</v>
      </c>
      <c r="J24" s="189">
        <v>0</v>
      </c>
      <c r="K24" s="189">
        <v>0</v>
      </c>
      <c r="L24" s="57">
        <f t="shared" si="0"/>
        <v>0</v>
      </c>
      <c r="M24" s="57">
        <f t="shared" si="4"/>
        <v>0</v>
      </c>
      <c r="N24" s="161">
        <f t="shared" si="5"/>
        <v>0</v>
      </c>
      <c r="O24" s="6">
        <f>ROUND(F24*J24,2)</f>
        <v>0</v>
      </c>
      <c r="P24" s="57">
        <f t="shared" si="1"/>
        <v>0</v>
      </c>
      <c r="Q24" s="57">
        <f t="shared" si="2"/>
        <v>0</v>
      </c>
    </row>
    <row r="25" spans="2:17" ht="46" x14ac:dyDescent="0.3">
      <c r="B25" s="87">
        <f>B24+1</f>
        <v>6</v>
      </c>
      <c r="C25" s="87"/>
      <c r="D25" s="166" t="s">
        <v>78</v>
      </c>
      <c r="E25" s="199" t="s">
        <v>53</v>
      </c>
      <c r="F25" s="212">
        <v>2</v>
      </c>
      <c r="G25" s="6">
        <v>0</v>
      </c>
      <c r="H25" s="57">
        <v>0</v>
      </c>
      <c r="I25" s="161">
        <f t="shared" si="3"/>
        <v>0</v>
      </c>
      <c r="J25" s="189">
        <v>0</v>
      </c>
      <c r="K25" s="189">
        <v>0</v>
      </c>
      <c r="L25" s="57">
        <f t="shared" si="0"/>
        <v>0</v>
      </c>
      <c r="M25" s="57">
        <f t="shared" si="4"/>
        <v>0</v>
      </c>
      <c r="N25" s="161">
        <f t="shared" si="5"/>
        <v>0</v>
      </c>
      <c r="O25" s="6">
        <f>ROUND(F25*J25,2)</f>
        <v>0</v>
      </c>
      <c r="P25" s="57">
        <f t="shared" si="1"/>
        <v>0</v>
      </c>
      <c r="Q25" s="57">
        <f t="shared" si="2"/>
        <v>0</v>
      </c>
    </row>
    <row r="26" spans="2:17" ht="34.5" x14ac:dyDescent="0.3">
      <c r="B26" s="87">
        <f>B25+1</f>
        <v>7</v>
      </c>
      <c r="C26" s="87"/>
      <c r="D26" s="163" t="s">
        <v>71</v>
      </c>
      <c r="E26" s="202" t="s">
        <v>49</v>
      </c>
      <c r="F26" s="213">
        <v>1</v>
      </c>
      <c r="G26" s="6">
        <v>0</v>
      </c>
      <c r="H26" s="57">
        <v>0</v>
      </c>
      <c r="I26" s="6">
        <f t="shared" si="3"/>
        <v>0</v>
      </c>
      <c r="J26" s="189">
        <v>0</v>
      </c>
      <c r="K26" s="189">
        <v>0</v>
      </c>
      <c r="L26" s="8">
        <f t="shared" si="0"/>
        <v>0</v>
      </c>
      <c r="M26" s="9">
        <f t="shared" si="4"/>
        <v>0</v>
      </c>
      <c r="N26" s="9">
        <f t="shared" si="5"/>
        <v>0</v>
      </c>
      <c r="O26" s="6"/>
      <c r="P26" s="9">
        <f t="shared" ref="P26:P33" si="6">ROUND(F26*K26,2)</f>
        <v>0</v>
      </c>
      <c r="Q26" s="6">
        <f t="shared" si="2"/>
        <v>0</v>
      </c>
    </row>
    <row r="27" spans="2:17" x14ac:dyDescent="0.3">
      <c r="B27" s="87"/>
      <c r="C27" s="87"/>
      <c r="D27" s="162" t="s">
        <v>72</v>
      </c>
      <c r="E27" s="207" t="s">
        <v>51</v>
      </c>
      <c r="F27" s="209">
        <f>F20</f>
        <v>3.5</v>
      </c>
      <c r="G27" s="6">
        <v>0</v>
      </c>
      <c r="H27" s="57">
        <v>0</v>
      </c>
      <c r="I27" s="6"/>
      <c r="J27" s="189">
        <v>0</v>
      </c>
      <c r="K27" s="189">
        <v>0</v>
      </c>
      <c r="L27" s="8">
        <f t="shared" si="0"/>
        <v>0</v>
      </c>
      <c r="M27" s="9"/>
      <c r="N27" s="9"/>
      <c r="O27" s="6"/>
      <c r="P27" s="9">
        <f t="shared" si="6"/>
        <v>0</v>
      </c>
      <c r="Q27" s="6">
        <f t="shared" si="2"/>
        <v>0</v>
      </c>
    </row>
    <row r="28" spans="2:17" ht="46" x14ac:dyDescent="0.3">
      <c r="B28" s="87">
        <f>B26+1</f>
        <v>8</v>
      </c>
      <c r="C28" s="87"/>
      <c r="D28" s="164" t="s">
        <v>62</v>
      </c>
      <c r="E28" s="199" t="s">
        <v>49</v>
      </c>
      <c r="F28" s="212">
        <v>1</v>
      </c>
      <c r="G28" s="6">
        <v>0</v>
      </c>
      <c r="H28" s="57">
        <v>0</v>
      </c>
      <c r="I28" s="6">
        <f>ROUND(H28*G28,2)</f>
        <v>0</v>
      </c>
      <c r="J28" s="189">
        <v>0</v>
      </c>
      <c r="K28" s="189">
        <v>0</v>
      </c>
      <c r="L28" s="8">
        <f t="shared" si="0"/>
        <v>0</v>
      </c>
      <c r="M28" s="9">
        <f>ROUND(F28*G28,2)</f>
        <v>0</v>
      </c>
      <c r="N28" s="9">
        <f>ROUND(F28*I28,2)</f>
        <v>0</v>
      </c>
      <c r="O28" s="6"/>
      <c r="P28" s="9">
        <f t="shared" si="6"/>
        <v>0</v>
      </c>
      <c r="Q28" s="6">
        <f t="shared" si="2"/>
        <v>0</v>
      </c>
    </row>
    <row r="29" spans="2:17" ht="23" x14ac:dyDescent="0.3">
      <c r="B29" s="87"/>
      <c r="C29" s="87"/>
      <c r="D29" s="162" t="s">
        <v>75</v>
      </c>
      <c r="E29" s="207" t="s">
        <v>51</v>
      </c>
      <c r="F29" s="212">
        <f>F20</f>
        <v>3.5</v>
      </c>
      <c r="G29" s="6">
        <v>0</v>
      </c>
      <c r="H29" s="57">
        <v>0</v>
      </c>
      <c r="I29" s="89"/>
      <c r="J29" s="189">
        <v>0</v>
      </c>
      <c r="K29" s="189">
        <v>0</v>
      </c>
      <c r="L29" s="57">
        <f t="shared" si="0"/>
        <v>0</v>
      </c>
      <c r="M29" s="57"/>
      <c r="N29" s="161"/>
      <c r="O29" s="6"/>
      <c r="P29" s="57">
        <f t="shared" si="6"/>
        <v>0</v>
      </c>
      <c r="Q29" s="57">
        <f t="shared" si="2"/>
        <v>0</v>
      </c>
    </row>
    <row r="30" spans="2:17" ht="46" x14ac:dyDescent="0.3">
      <c r="B30" s="87">
        <f>B28+1</f>
        <v>9</v>
      </c>
      <c r="C30" s="87"/>
      <c r="D30" s="164" t="s">
        <v>76</v>
      </c>
      <c r="E30" s="207" t="s">
        <v>49</v>
      </c>
      <c r="F30" s="209">
        <v>1</v>
      </c>
      <c r="G30" s="6">
        <v>0</v>
      </c>
      <c r="H30" s="57">
        <v>0</v>
      </c>
      <c r="I30" s="6">
        <f>ROUND(H30*G30,2)</f>
        <v>0</v>
      </c>
      <c r="J30" s="189">
        <v>0</v>
      </c>
      <c r="K30" s="189">
        <v>0</v>
      </c>
      <c r="L30" s="8">
        <f t="shared" si="0"/>
        <v>0</v>
      </c>
      <c r="M30" s="9">
        <f>ROUND(F30*G30,2)</f>
        <v>0</v>
      </c>
      <c r="N30" s="9">
        <f>ROUND(F30*I30,2)</f>
        <v>0</v>
      </c>
      <c r="O30" s="6"/>
      <c r="P30" s="9">
        <f t="shared" si="6"/>
        <v>0</v>
      </c>
      <c r="Q30" s="6">
        <f t="shared" si="2"/>
        <v>0</v>
      </c>
    </row>
    <row r="31" spans="2:17" ht="23" x14ac:dyDescent="0.3">
      <c r="B31" s="87"/>
      <c r="C31" s="87"/>
      <c r="D31" s="162" t="s">
        <v>73</v>
      </c>
      <c r="E31" s="207" t="s">
        <v>51</v>
      </c>
      <c r="F31" s="209">
        <f>F20</f>
        <v>3.5</v>
      </c>
      <c r="G31" s="6">
        <v>0</v>
      </c>
      <c r="H31" s="57">
        <v>0</v>
      </c>
      <c r="I31" s="6"/>
      <c r="J31" s="189">
        <v>0</v>
      </c>
      <c r="K31" s="189">
        <v>0</v>
      </c>
      <c r="L31" s="8">
        <f t="shared" si="0"/>
        <v>0</v>
      </c>
      <c r="M31" s="9"/>
      <c r="N31" s="9"/>
      <c r="O31" s="6"/>
      <c r="P31" s="9">
        <f t="shared" si="6"/>
        <v>0</v>
      </c>
      <c r="Q31" s="6">
        <f t="shared" si="2"/>
        <v>0</v>
      </c>
    </row>
    <row r="32" spans="2:17" ht="23" x14ac:dyDescent="0.3">
      <c r="B32" s="87">
        <f>B30+1</f>
        <v>10</v>
      </c>
      <c r="C32" s="87"/>
      <c r="D32" s="164" t="s">
        <v>74</v>
      </c>
      <c r="E32" s="207" t="s">
        <v>49</v>
      </c>
      <c r="F32" s="209">
        <v>1</v>
      </c>
      <c r="G32" s="6">
        <v>0</v>
      </c>
      <c r="H32" s="57">
        <v>0</v>
      </c>
      <c r="I32" s="89">
        <f>ROUND(H32*G32,2)</f>
        <v>0</v>
      </c>
      <c r="J32" s="189">
        <v>0</v>
      </c>
      <c r="K32" s="189">
        <v>0</v>
      </c>
      <c r="L32" s="57">
        <f t="shared" si="0"/>
        <v>0</v>
      </c>
      <c r="M32" s="57">
        <f>ROUND(F32*G32,2)</f>
        <v>0</v>
      </c>
      <c r="N32" s="161">
        <f>ROUND(F32*I32,2)</f>
        <v>0</v>
      </c>
      <c r="O32" s="9"/>
      <c r="P32" s="57">
        <f t="shared" si="6"/>
        <v>0</v>
      </c>
      <c r="Q32" s="57">
        <f t="shared" si="2"/>
        <v>0</v>
      </c>
    </row>
    <row r="33" spans="2:17" ht="23" x14ac:dyDescent="0.3">
      <c r="B33" s="87"/>
      <c r="C33" s="87"/>
      <c r="D33" s="162" t="s">
        <v>148</v>
      </c>
      <c r="E33" s="207" t="s">
        <v>51</v>
      </c>
      <c r="F33" s="209">
        <f>F20</f>
        <v>3.5</v>
      </c>
      <c r="G33" s="6">
        <v>0</v>
      </c>
      <c r="H33" s="57">
        <v>0</v>
      </c>
      <c r="I33" s="6"/>
      <c r="J33" s="189">
        <v>0</v>
      </c>
      <c r="K33" s="189">
        <v>0</v>
      </c>
      <c r="L33" s="8">
        <f t="shared" si="0"/>
        <v>0</v>
      </c>
      <c r="M33" s="9"/>
      <c r="N33" s="9"/>
      <c r="O33" s="9"/>
      <c r="P33" s="9">
        <f t="shared" si="6"/>
        <v>0</v>
      </c>
      <c r="Q33" s="6">
        <f t="shared" si="2"/>
        <v>0</v>
      </c>
    </row>
    <row r="34" spans="2:17" ht="34.5" x14ac:dyDescent="0.3">
      <c r="B34" s="87">
        <f>B32+1</f>
        <v>11</v>
      </c>
      <c r="C34" s="87"/>
      <c r="D34" s="190" t="s">
        <v>67</v>
      </c>
      <c r="E34" s="211" t="s">
        <v>52</v>
      </c>
      <c r="F34" s="211">
        <v>1</v>
      </c>
      <c r="G34" s="6">
        <v>0</v>
      </c>
      <c r="H34" s="57">
        <v>0</v>
      </c>
      <c r="I34" s="161">
        <f>ROUND(H34*G34,2)</f>
        <v>0</v>
      </c>
      <c r="J34" s="189">
        <v>0</v>
      </c>
      <c r="K34" s="189">
        <v>0</v>
      </c>
      <c r="L34" s="57">
        <f t="shared" si="0"/>
        <v>0</v>
      </c>
      <c r="M34" s="57">
        <f>ROUND(F34*G34,2)</f>
        <v>0</v>
      </c>
      <c r="N34" s="161">
        <f>ROUND(F34*I34,2)</f>
        <v>0</v>
      </c>
      <c r="O34" s="6">
        <f>ROUND(J34*F34,2)</f>
        <v>0</v>
      </c>
      <c r="P34" s="57">
        <f>ROUND(F34*K34,2)</f>
        <v>0</v>
      </c>
      <c r="Q34" s="57">
        <f t="shared" si="2"/>
        <v>0</v>
      </c>
    </row>
    <row r="35" spans="2:17" x14ac:dyDescent="0.3">
      <c r="B35" s="87">
        <f>B34+1</f>
        <v>12</v>
      </c>
      <c r="C35" s="87"/>
      <c r="D35" s="164" t="s">
        <v>144</v>
      </c>
      <c r="E35" s="207" t="s">
        <v>51</v>
      </c>
      <c r="F35" s="209">
        <f>F20</f>
        <v>3.5</v>
      </c>
      <c r="G35" s="6">
        <v>0</v>
      </c>
      <c r="H35" s="57">
        <v>0</v>
      </c>
      <c r="I35" s="161">
        <f>ROUND(H35*G35,2)</f>
        <v>0</v>
      </c>
      <c r="J35" s="189">
        <v>0</v>
      </c>
      <c r="K35" s="189">
        <v>0</v>
      </c>
      <c r="L35" s="57">
        <f t="shared" si="0"/>
        <v>0</v>
      </c>
      <c r="M35" s="57">
        <f>ROUND(F35*G35,2)</f>
        <v>0</v>
      </c>
      <c r="N35" s="161">
        <f>ROUND(F35*I35,2)</f>
        <v>0</v>
      </c>
      <c r="O35" s="6"/>
      <c r="P35" s="57">
        <f>ROUND(F35*K35,2)</f>
        <v>0</v>
      </c>
      <c r="Q35" s="57">
        <f t="shared" si="2"/>
        <v>0</v>
      </c>
    </row>
    <row r="36" spans="2:17" ht="34.5" x14ac:dyDescent="0.3">
      <c r="B36" s="87">
        <f>B35+1</f>
        <v>13</v>
      </c>
      <c r="C36" s="87"/>
      <c r="D36" s="165" t="s">
        <v>77</v>
      </c>
      <c r="E36" s="202" t="s">
        <v>20</v>
      </c>
      <c r="F36" s="211">
        <v>750</v>
      </c>
      <c r="G36" s="6">
        <v>0</v>
      </c>
      <c r="H36" s="57">
        <v>0</v>
      </c>
      <c r="I36" s="6">
        <f>ROUND(H36*G36,2)</f>
        <v>0</v>
      </c>
      <c r="J36" s="189">
        <v>0</v>
      </c>
      <c r="K36" s="189">
        <v>0</v>
      </c>
      <c r="L36" s="8">
        <f t="shared" si="0"/>
        <v>0</v>
      </c>
      <c r="M36" s="9">
        <f>ROUND(F36*G36,2)</f>
        <v>0</v>
      </c>
      <c r="N36" s="9">
        <f>ROUND(F36*I36,2)</f>
        <v>0</v>
      </c>
      <c r="O36" s="6">
        <f>ROUND(J36*F36,2)</f>
        <v>0</v>
      </c>
      <c r="P36" s="9">
        <f>ROUND(F36*K36,2)</f>
        <v>0</v>
      </c>
      <c r="Q36" s="6">
        <f t="shared" si="2"/>
        <v>0</v>
      </c>
    </row>
    <row r="37" spans="2:17" x14ac:dyDescent="0.3">
      <c r="B37" s="87"/>
      <c r="C37" s="87"/>
      <c r="D37" s="5" t="s">
        <v>63</v>
      </c>
      <c r="E37" s="202" t="s">
        <v>51</v>
      </c>
      <c r="F37" s="213">
        <f>F20</f>
        <v>3.5</v>
      </c>
      <c r="G37" s="6">
        <v>0</v>
      </c>
      <c r="H37" s="57">
        <v>0</v>
      </c>
      <c r="I37" s="6"/>
      <c r="J37" s="189">
        <v>0</v>
      </c>
      <c r="K37" s="189">
        <v>0</v>
      </c>
      <c r="L37" s="8">
        <f t="shared" si="0"/>
        <v>0</v>
      </c>
      <c r="M37" s="9"/>
      <c r="N37" s="9"/>
      <c r="O37" s="9"/>
      <c r="P37" s="9">
        <f>ROUND(F37*K37,2)</f>
        <v>0</v>
      </c>
      <c r="Q37" s="6">
        <f t="shared" si="2"/>
        <v>0</v>
      </c>
    </row>
    <row r="38" spans="2:17" ht="34.5" x14ac:dyDescent="0.3">
      <c r="B38" s="87">
        <f>B36+1</f>
        <v>14</v>
      </c>
      <c r="C38" s="87"/>
      <c r="D38" s="166" t="s">
        <v>98</v>
      </c>
      <c r="E38" s="199" t="s">
        <v>51</v>
      </c>
      <c r="F38" s="212">
        <f>F20</f>
        <v>3.5</v>
      </c>
      <c r="G38" s="6">
        <v>0</v>
      </c>
      <c r="H38" s="57">
        <v>0</v>
      </c>
      <c r="I38" s="161">
        <f>ROUND(H38*G38,2)</f>
        <v>0</v>
      </c>
      <c r="J38" s="189">
        <v>0</v>
      </c>
      <c r="K38" s="189">
        <v>0</v>
      </c>
      <c r="L38" s="57">
        <f>SUM(I38:K38)</f>
        <v>0</v>
      </c>
      <c r="M38" s="57">
        <f>ROUND(F38*G38,2)</f>
        <v>0</v>
      </c>
      <c r="N38" s="161">
        <f>ROUND(F38*I38,2)</f>
        <v>0</v>
      </c>
      <c r="O38" s="6"/>
      <c r="P38" s="57">
        <f>ROUND(F38*K38,2)</f>
        <v>0</v>
      </c>
      <c r="Q38" s="57">
        <f>SUM(N38:P38)</f>
        <v>0</v>
      </c>
    </row>
    <row r="39" spans="2:17" x14ac:dyDescent="0.3">
      <c r="B39" s="4"/>
      <c r="C39" s="4"/>
      <c r="D39" s="88"/>
      <c r="E39" s="4"/>
      <c r="F39" s="6"/>
      <c r="G39" s="6"/>
      <c r="H39" s="57"/>
      <c r="I39" s="89"/>
      <c r="J39" s="7"/>
      <c r="K39" s="7"/>
      <c r="L39" s="57"/>
      <c r="M39" s="57"/>
      <c r="N39" s="57"/>
      <c r="O39" s="57"/>
      <c r="P39" s="57"/>
      <c r="Q39" s="57"/>
    </row>
    <row r="40" spans="2:17" ht="26.5" customHeight="1" x14ac:dyDescent="0.3">
      <c r="B40" s="258" t="s">
        <v>64</v>
      </c>
      <c r="C40" s="258"/>
      <c r="D40" s="258"/>
      <c r="E40" s="90"/>
      <c r="F40" s="91"/>
      <c r="G40" s="92"/>
      <c r="H40" s="92"/>
      <c r="I40" s="92"/>
      <c r="J40" s="92"/>
      <c r="K40" s="93"/>
      <c r="L40" s="94"/>
      <c r="M40" s="94">
        <f>SUM(M18:M39)</f>
        <v>0</v>
      </c>
      <c r="N40" s="94">
        <f>SUM(N18:N39)</f>
        <v>0</v>
      </c>
      <c r="O40" s="94">
        <f>SUM(O18:O39)</f>
        <v>0</v>
      </c>
      <c r="P40" s="94">
        <f>SUM(P18:P39)</f>
        <v>0</v>
      </c>
      <c r="Q40" s="94">
        <f>SUM(Q18:Q39)</f>
        <v>0</v>
      </c>
    </row>
    <row r="41" spans="2:17" x14ac:dyDescent="0.3">
      <c r="B41" s="95"/>
      <c r="C41" s="95"/>
      <c r="D41" s="95"/>
      <c r="E41" s="76"/>
      <c r="F41" s="76"/>
      <c r="G41" s="76"/>
      <c r="H41" s="76"/>
      <c r="I41" s="96"/>
      <c r="J41" s="96"/>
      <c r="K41" s="96"/>
      <c r="L41" s="96"/>
      <c r="M41" s="97"/>
      <c r="N41" s="97"/>
      <c r="O41" s="97"/>
      <c r="P41" s="97"/>
      <c r="Q41" s="98"/>
    </row>
    <row r="42" spans="2:17" x14ac:dyDescent="0.3"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</row>
    <row r="43" spans="2:17" ht="15" customHeight="1" x14ac:dyDescent="0.3"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1"/>
      <c r="N43" s="101"/>
      <c r="O43" s="101"/>
      <c r="P43" s="101"/>
      <c r="Q43" s="101"/>
    </row>
    <row r="44" spans="2:17" ht="15" customHeight="1" x14ac:dyDescent="0.3">
      <c r="B44" s="254" t="s">
        <v>7</v>
      </c>
      <c r="C44" s="254"/>
      <c r="D44" s="254"/>
      <c r="E44" s="255"/>
      <c r="F44" s="255"/>
      <c r="G44" s="255"/>
      <c r="H44" s="255"/>
      <c r="I44" s="148"/>
      <c r="J44" s="257"/>
      <c r="K44" s="257"/>
      <c r="L44" s="257"/>
      <c r="M44" s="256"/>
      <c r="N44" s="256"/>
      <c r="O44" s="149"/>
      <c r="P44" s="150"/>
      <c r="Q44" s="76"/>
    </row>
    <row r="45" spans="2:17" ht="12" customHeight="1" x14ac:dyDescent="0.3">
      <c r="B45" s="102"/>
      <c r="C45" s="102"/>
      <c r="D45" s="151"/>
      <c r="E45" s="271" t="s">
        <v>9</v>
      </c>
      <c r="F45" s="271"/>
      <c r="G45" s="271"/>
      <c r="H45" s="271"/>
      <c r="I45" s="271"/>
      <c r="J45" s="271"/>
      <c r="K45" s="271"/>
      <c r="L45" s="271"/>
      <c r="M45" s="271"/>
      <c r="N45" s="271"/>
      <c r="O45" s="152"/>
      <c r="P45" s="153"/>
      <c r="Q45" s="76"/>
    </row>
    <row r="46" spans="2:17" x14ac:dyDescent="0.3">
      <c r="B46" s="254" t="s">
        <v>207</v>
      </c>
      <c r="C46" s="254"/>
      <c r="D46" s="254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</row>
    <row r="47" spans="2:17" x14ac:dyDescent="0.3"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</row>
    <row r="48" spans="2:17" x14ac:dyDescent="0.3">
      <c r="B48" s="254" t="s">
        <v>44</v>
      </c>
      <c r="C48" s="254"/>
      <c r="D48" s="254"/>
      <c r="E48" s="255"/>
      <c r="F48" s="255"/>
      <c r="G48" s="255"/>
      <c r="H48" s="255"/>
      <c r="I48" s="148"/>
      <c r="J48" s="257"/>
      <c r="K48" s="257"/>
      <c r="L48" s="257"/>
      <c r="M48" s="256"/>
      <c r="N48" s="256"/>
      <c r="O48" s="155"/>
      <c r="P48" s="155"/>
    </row>
    <row r="49" spans="2:16" x14ac:dyDescent="0.3">
      <c r="B49" s="155"/>
      <c r="C49" s="102"/>
      <c r="D49" s="102"/>
      <c r="E49" s="271" t="s">
        <v>9</v>
      </c>
      <c r="F49" s="271"/>
      <c r="G49" s="271"/>
      <c r="H49" s="271"/>
      <c r="I49" s="271"/>
      <c r="J49" s="271"/>
      <c r="K49" s="271"/>
      <c r="L49" s="271"/>
      <c r="M49" s="271"/>
      <c r="N49" s="271"/>
      <c r="O49" s="155"/>
      <c r="P49" s="155"/>
    </row>
    <row r="50" spans="2:16" x14ac:dyDescent="0.3">
      <c r="B50" s="254" t="s">
        <v>46</v>
      </c>
      <c r="C50" s="254"/>
      <c r="D50" s="254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5"/>
      <c r="P50" s="155"/>
    </row>
  </sheetData>
  <mergeCells count="31">
    <mergeCell ref="E45:N45"/>
    <mergeCell ref="B50:D50"/>
    <mergeCell ref="B46:P46"/>
    <mergeCell ref="B48:D48"/>
    <mergeCell ref="E48:H48"/>
    <mergeCell ref="J48:L48"/>
    <mergeCell ref="M48:N48"/>
    <mergeCell ref="E49:N49"/>
    <mergeCell ref="B14:L14"/>
    <mergeCell ref="B2:Q2"/>
    <mergeCell ref="B4:Q4"/>
    <mergeCell ref="B5:Q5"/>
    <mergeCell ref="B7:Q7"/>
    <mergeCell ref="M13:O13"/>
    <mergeCell ref="B8:Q8"/>
    <mergeCell ref="B10:Q10"/>
    <mergeCell ref="B11:Q11"/>
    <mergeCell ref="M14:Q14"/>
    <mergeCell ref="B9:Q9"/>
    <mergeCell ref="B16:B17"/>
    <mergeCell ref="B44:D44"/>
    <mergeCell ref="E44:H44"/>
    <mergeCell ref="M44:N44"/>
    <mergeCell ref="J44:L44"/>
    <mergeCell ref="B40:D40"/>
    <mergeCell ref="C16:C17"/>
    <mergeCell ref="M16:Q16"/>
    <mergeCell ref="F16:F17"/>
    <mergeCell ref="G16:L16"/>
    <mergeCell ref="D16:D17"/>
    <mergeCell ref="E16:E17"/>
  </mergeCells>
  <phoneticPr fontId="20" type="noConversion"/>
  <conditionalFormatting sqref="D23:F23">
    <cfRule type="cellIs" dxfId="46" priority="113" operator="equal">
      <formula>0</formula>
    </cfRule>
  </conditionalFormatting>
  <conditionalFormatting sqref="D34:F34">
    <cfRule type="cellIs" dxfId="45" priority="102" operator="equal">
      <formula>0</formula>
    </cfRule>
  </conditionalFormatting>
  <conditionalFormatting sqref="E37">
    <cfRule type="cellIs" dxfId="44" priority="46" stopIfTrue="1" operator="equal">
      <formula>0</formula>
    </cfRule>
    <cfRule type="expression" dxfId="43" priority="47" stopIfTrue="1">
      <formula>#DIV/0!</formula>
    </cfRule>
  </conditionalFormatting>
  <conditionalFormatting sqref="E37">
    <cfRule type="cellIs" dxfId="42" priority="44" stopIfTrue="1" operator="equal">
      <formula>0</formula>
    </cfRule>
    <cfRule type="expression" dxfId="41" priority="45" stopIfTrue="1">
      <formula>#DIV/0!</formula>
    </cfRule>
  </conditionalFormatting>
  <conditionalFormatting sqref="E37">
    <cfRule type="cellIs" dxfId="40" priority="42" stopIfTrue="1" operator="equal">
      <formula>0</formula>
    </cfRule>
    <cfRule type="expression" dxfId="39" priority="43" stopIfTrue="1">
      <formula>#DIV/0!</formula>
    </cfRule>
  </conditionalFormatting>
  <conditionalFormatting sqref="F36">
    <cfRule type="cellIs" dxfId="38" priority="54" operator="equal">
      <formula>0</formula>
    </cfRule>
  </conditionalFormatting>
  <conditionalFormatting sqref="E36">
    <cfRule type="cellIs" dxfId="37" priority="48" stopIfTrue="1" operator="equal">
      <formula>0</formula>
    </cfRule>
    <cfRule type="expression" dxfId="36" priority="49" stopIfTrue="1">
      <formula>#DIV/0!</formula>
    </cfRule>
  </conditionalFormatting>
  <conditionalFormatting sqref="E36">
    <cfRule type="cellIs" dxfId="35" priority="50" stopIfTrue="1" operator="equal">
      <formula>0</formula>
    </cfRule>
    <cfRule type="expression" dxfId="34" priority="51" stopIfTrue="1">
      <formula>#DIV/0!</formula>
    </cfRule>
  </conditionalFormatting>
  <conditionalFormatting sqref="E33">
    <cfRule type="cellIs" dxfId="33" priority="35" stopIfTrue="1" operator="equal">
      <formula>0</formula>
    </cfRule>
    <cfRule type="expression" dxfId="32" priority="36" stopIfTrue="1">
      <formula>#DIV/0!</formula>
    </cfRule>
  </conditionalFormatting>
  <conditionalFormatting sqref="D22:F22">
    <cfRule type="cellIs" dxfId="31" priority="41" operator="equal">
      <formula>0</formula>
    </cfRule>
  </conditionalFormatting>
  <pageMargins left="0.51181102362204722" right="0.51181102362204722" top="0.74803149606299213" bottom="0.74803149606299213" header="0.31496062992125984" footer="0.31496062992125984"/>
  <pageSetup paperSize="9" orientation="landscape" verticalDpi="0" r:id="rId1"/>
  <ignoredErrors>
    <ignoredError sqref="M35:N35 P35:Q35" evalError="1"/>
    <ignoredError sqref="O2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B2:Q141"/>
  <sheetViews>
    <sheetView tabSelected="1" topLeftCell="A16" zoomScale="110" zoomScaleNormal="110" workbookViewId="0">
      <selection activeCell="H13" sqref="H13"/>
    </sheetView>
  </sheetViews>
  <sheetFormatPr defaultColWidth="9.81640625" defaultRowHeight="14" x14ac:dyDescent="0.3"/>
  <cols>
    <col min="1" max="1" width="0.7265625" style="117" customWidth="1"/>
    <col min="2" max="2" width="4.7265625" style="117" customWidth="1"/>
    <col min="3" max="3" width="4.453125" style="117" customWidth="1"/>
    <col min="4" max="4" width="32.81640625" style="117" customWidth="1"/>
    <col min="5" max="5" width="6.26953125" style="117" bestFit="1" customWidth="1"/>
    <col min="6" max="6" width="7.54296875" style="117" bestFit="1" customWidth="1"/>
    <col min="7" max="7" width="7.81640625" style="117" bestFit="1" customWidth="1"/>
    <col min="8" max="8" width="5.7265625" style="117" customWidth="1"/>
    <col min="9" max="9" width="8" style="117" customWidth="1"/>
    <col min="10" max="10" width="6.453125" style="117" bestFit="1" customWidth="1"/>
    <col min="11" max="11" width="6.81640625" style="117" bestFit="1" customWidth="1"/>
    <col min="12" max="12" width="8.26953125" style="117" customWidth="1"/>
    <col min="13" max="13" width="6.81640625" style="117" bestFit="1" customWidth="1"/>
    <col min="14" max="14" width="7.7265625" style="117" bestFit="1" customWidth="1"/>
    <col min="15" max="16" width="8.7265625" style="117" bestFit="1" customWidth="1"/>
    <col min="17" max="17" width="8.453125" style="117" bestFit="1" customWidth="1"/>
    <col min="18" max="16384" width="9.81640625" style="117"/>
  </cols>
  <sheetData>
    <row r="2" spans="2:17" ht="16.149999999999999" customHeight="1" x14ac:dyDescent="0.3">
      <c r="B2" s="284" t="s">
        <v>56</v>
      </c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</row>
    <row r="3" spans="2:17" ht="10.9" customHeight="1" x14ac:dyDescent="0.3">
      <c r="B3" s="118"/>
      <c r="C3" s="33"/>
      <c r="D3" s="33"/>
      <c r="E3" s="33"/>
      <c r="F3" s="118"/>
      <c r="G3" s="118"/>
      <c r="H3" s="118"/>
      <c r="I3" s="33"/>
      <c r="J3" s="33"/>
      <c r="K3" s="33"/>
      <c r="L3" s="33"/>
      <c r="M3" s="33"/>
      <c r="N3" s="33"/>
      <c r="O3" s="33"/>
      <c r="P3" s="33"/>
      <c r="Q3" s="33"/>
    </row>
    <row r="4" spans="2:17" ht="15.5" x14ac:dyDescent="0.3">
      <c r="B4" s="285" t="s">
        <v>101</v>
      </c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</row>
    <row r="5" spans="2:17" ht="12.75" customHeight="1" x14ac:dyDescent="0.3">
      <c r="B5" s="286" t="s">
        <v>19</v>
      </c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6"/>
    </row>
    <row r="6" spans="2:17" ht="11.5" customHeight="1" x14ac:dyDescent="0.3"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</row>
    <row r="7" spans="2:17" ht="13.9" customHeight="1" x14ac:dyDescent="0.3">
      <c r="B7" s="287" t="s">
        <v>208</v>
      </c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</row>
    <row r="8" spans="2:17" ht="13.9" customHeight="1" x14ac:dyDescent="0.3">
      <c r="B8" s="288" t="s">
        <v>200</v>
      </c>
      <c r="C8" s="287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287"/>
    </row>
    <row r="9" spans="2:17" ht="13.9" customHeight="1" x14ac:dyDescent="0.3">
      <c r="B9" s="278" t="s">
        <v>100</v>
      </c>
      <c r="C9" s="278"/>
      <c r="D9" s="278"/>
      <c r="E9" s="278"/>
      <c r="F9" s="278"/>
      <c r="G9" s="278"/>
      <c r="H9" s="278"/>
      <c r="I9" s="278"/>
      <c r="J9" s="278"/>
      <c r="K9" s="278"/>
      <c r="L9" s="278"/>
      <c r="M9" s="278"/>
      <c r="N9" s="278"/>
      <c r="O9" s="278"/>
      <c r="P9" s="278"/>
      <c r="Q9" s="278"/>
    </row>
    <row r="10" spans="2:17" ht="13.9" customHeight="1" x14ac:dyDescent="0.3">
      <c r="B10" s="279" t="s">
        <v>201</v>
      </c>
      <c r="C10" s="278"/>
      <c r="D10" s="278"/>
      <c r="E10" s="278"/>
      <c r="F10" s="278"/>
      <c r="G10" s="278"/>
      <c r="H10" s="278"/>
      <c r="I10" s="278"/>
      <c r="J10" s="278"/>
      <c r="K10" s="278"/>
      <c r="L10" s="278"/>
      <c r="M10" s="278"/>
      <c r="N10" s="278"/>
      <c r="O10" s="278"/>
      <c r="P10" s="278"/>
      <c r="Q10" s="278"/>
    </row>
    <row r="11" spans="2:17" x14ac:dyDescent="0.3">
      <c r="B11" s="279" t="s">
        <v>162</v>
      </c>
      <c r="C11" s="279"/>
      <c r="D11" s="279"/>
      <c r="E11" s="279"/>
      <c r="F11" s="279"/>
      <c r="G11" s="279"/>
      <c r="H11" s="279"/>
      <c r="I11" s="279"/>
      <c r="J11" s="279"/>
      <c r="K11" s="279"/>
      <c r="L11" s="279"/>
      <c r="M11" s="279"/>
      <c r="N11" s="279"/>
      <c r="O11" s="279"/>
      <c r="P11" s="279"/>
      <c r="Q11" s="279"/>
    </row>
    <row r="12" spans="2:17" ht="12" customHeight="1" x14ac:dyDescent="0.3"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</row>
    <row r="13" spans="2:17" ht="13.9" customHeight="1" x14ac:dyDescent="0.3">
      <c r="B13" s="173"/>
      <c r="C13" s="33"/>
      <c r="D13" s="174"/>
      <c r="E13" s="175"/>
      <c r="F13" s="33"/>
      <c r="G13" s="33"/>
      <c r="H13" s="33"/>
      <c r="I13" s="33"/>
      <c r="J13" s="33"/>
      <c r="K13" s="33"/>
      <c r="L13" s="33"/>
      <c r="M13" s="280" t="s">
        <v>10</v>
      </c>
      <c r="N13" s="280"/>
      <c r="O13" s="280"/>
      <c r="P13" s="176">
        <f>Q131</f>
        <v>0</v>
      </c>
      <c r="Q13" s="177" t="s">
        <v>8</v>
      </c>
    </row>
    <row r="14" spans="2:17" ht="15.65" customHeight="1" x14ac:dyDescent="0.3">
      <c r="B14" s="283" t="s">
        <v>209</v>
      </c>
      <c r="C14" s="283"/>
      <c r="D14" s="283"/>
      <c r="E14" s="283"/>
      <c r="F14" s="283"/>
      <c r="G14" s="283"/>
      <c r="H14" s="283"/>
      <c r="I14" s="283"/>
      <c r="J14" s="283"/>
      <c r="K14" s="283"/>
      <c r="L14" s="33"/>
      <c r="M14" s="281"/>
      <c r="N14" s="281"/>
      <c r="O14" s="281"/>
      <c r="P14" s="281"/>
      <c r="Q14" s="281"/>
    </row>
    <row r="15" spans="2:17" ht="13.9" customHeight="1" x14ac:dyDescent="0.3">
      <c r="B15" s="119"/>
      <c r="C15" s="119"/>
      <c r="D15" s="119"/>
      <c r="E15" s="119"/>
      <c r="F15" s="119"/>
      <c r="G15" s="119"/>
      <c r="H15" s="119"/>
      <c r="I15" s="119"/>
      <c r="J15" s="120"/>
      <c r="K15" s="120"/>
      <c r="L15" s="120"/>
      <c r="M15" s="120"/>
      <c r="N15" s="121"/>
      <c r="O15" s="121"/>
      <c r="P15" s="121"/>
      <c r="Q15" s="121"/>
    </row>
    <row r="16" spans="2:17" ht="22.9" customHeight="1" x14ac:dyDescent="0.3">
      <c r="B16" s="282" t="s">
        <v>0</v>
      </c>
      <c r="C16" s="282" t="s">
        <v>45</v>
      </c>
      <c r="D16" s="277" t="s">
        <v>16</v>
      </c>
      <c r="E16" s="260" t="s">
        <v>1</v>
      </c>
      <c r="F16" s="260" t="s">
        <v>2</v>
      </c>
      <c r="G16" s="277" t="s">
        <v>3</v>
      </c>
      <c r="H16" s="277"/>
      <c r="I16" s="277"/>
      <c r="J16" s="277"/>
      <c r="K16" s="277"/>
      <c r="L16" s="277"/>
      <c r="M16" s="277" t="s">
        <v>4</v>
      </c>
      <c r="N16" s="277"/>
      <c r="O16" s="277"/>
      <c r="P16" s="277"/>
      <c r="Q16" s="277"/>
    </row>
    <row r="17" spans="2:17" ht="85.9" customHeight="1" x14ac:dyDescent="0.3">
      <c r="B17" s="282"/>
      <c r="C17" s="282"/>
      <c r="D17" s="277"/>
      <c r="E17" s="260"/>
      <c r="F17" s="260"/>
      <c r="G17" s="122" t="s">
        <v>5</v>
      </c>
      <c r="H17" s="122" t="s">
        <v>17</v>
      </c>
      <c r="I17" s="122" t="s">
        <v>11</v>
      </c>
      <c r="J17" s="122" t="s">
        <v>12</v>
      </c>
      <c r="K17" s="122" t="s">
        <v>13</v>
      </c>
      <c r="L17" s="122" t="s">
        <v>14</v>
      </c>
      <c r="M17" s="122" t="s">
        <v>6</v>
      </c>
      <c r="N17" s="122" t="s">
        <v>11</v>
      </c>
      <c r="O17" s="122" t="s">
        <v>12</v>
      </c>
      <c r="P17" s="122" t="s">
        <v>13</v>
      </c>
      <c r="Q17" s="122" t="s">
        <v>15</v>
      </c>
    </row>
    <row r="18" spans="2:17" ht="16.899999999999999" customHeight="1" x14ac:dyDescent="0.3">
      <c r="B18" s="114"/>
      <c r="C18" s="114"/>
      <c r="D18" s="123" t="s">
        <v>175</v>
      </c>
      <c r="E18" s="199"/>
      <c r="F18" s="199"/>
      <c r="G18" s="113"/>
      <c r="H18" s="122"/>
      <c r="I18" s="122"/>
      <c r="J18" s="122"/>
      <c r="K18" s="122"/>
      <c r="L18" s="122"/>
      <c r="M18" s="122"/>
      <c r="N18" s="122"/>
      <c r="O18" s="122"/>
      <c r="P18" s="122"/>
      <c r="Q18" s="122"/>
    </row>
    <row r="19" spans="2:17" s="74" customFormat="1" ht="23" x14ac:dyDescent="0.3">
      <c r="B19" s="87">
        <v>1</v>
      </c>
      <c r="C19" s="87"/>
      <c r="D19" s="168" t="s">
        <v>177</v>
      </c>
      <c r="E19" s="200" t="s">
        <v>176</v>
      </c>
      <c r="F19" s="201">
        <v>1</v>
      </c>
      <c r="G19" s="139">
        <v>0</v>
      </c>
      <c r="H19" s="192">
        <v>0</v>
      </c>
      <c r="I19" s="6">
        <f>ROUND(H19*G19,2)</f>
        <v>0</v>
      </c>
      <c r="J19" s="189">
        <v>0</v>
      </c>
      <c r="K19" s="189">
        <v>0</v>
      </c>
      <c r="L19" s="6">
        <f>SUM(I19:K19)</f>
        <v>0</v>
      </c>
      <c r="M19" s="9">
        <f>ROUND(F19*G19,2)</f>
        <v>0</v>
      </c>
      <c r="N19" s="9">
        <f>ROUND(F19*I19,2)</f>
        <v>0</v>
      </c>
      <c r="O19" s="9">
        <f>ROUND(F19*J19,2)</f>
        <v>0</v>
      </c>
      <c r="P19" s="9">
        <f>ROUND(F19*K19,2)</f>
        <v>0</v>
      </c>
      <c r="Q19" s="6">
        <f>SUM(N19:P19)</f>
        <v>0</v>
      </c>
    </row>
    <row r="20" spans="2:17" s="74" customFormat="1" ht="16.899999999999999" customHeight="1" x14ac:dyDescent="0.3">
      <c r="B20" s="87"/>
      <c r="C20" s="87"/>
      <c r="D20" s="194" t="s">
        <v>68</v>
      </c>
      <c r="E20" s="199"/>
      <c r="F20" s="199"/>
      <c r="G20" s="139">
        <v>0</v>
      </c>
      <c r="H20" s="192">
        <v>0</v>
      </c>
      <c r="I20" s="85"/>
      <c r="J20" s="189">
        <v>0</v>
      </c>
      <c r="K20" s="189">
        <v>0</v>
      </c>
      <c r="L20" s="85"/>
      <c r="M20" s="85"/>
      <c r="N20" s="85"/>
      <c r="O20" s="85"/>
      <c r="P20" s="85"/>
      <c r="Q20" s="85"/>
    </row>
    <row r="21" spans="2:17" s="74" customFormat="1" x14ac:dyDescent="0.3">
      <c r="B21" s="87">
        <f>B19+1</f>
        <v>2</v>
      </c>
      <c r="C21" s="87"/>
      <c r="D21" s="168" t="s">
        <v>102</v>
      </c>
      <c r="E21" s="200" t="s">
        <v>18</v>
      </c>
      <c r="F21" s="201">
        <v>137.72</v>
      </c>
      <c r="G21" s="139">
        <v>0</v>
      </c>
      <c r="H21" s="192">
        <v>0</v>
      </c>
      <c r="I21" s="6">
        <f t="shared" ref="I21:I26" si="0">ROUND(H21*G21,2)</f>
        <v>0</v>
      </c>
      <c r="J21" s="189">
        <v>0</v>
      </c>
      <c r="K21" s="189">
        <v>0</v>
      </c>
      <c r="L21" s="6">
        <f t="shared" ref="L21:L26" si="1">SUM(I21:K21)</f>
        <v>0</v>
      </c>
      <c r="M21" s="9">
        <f t="shared" ref="M21:M26" si="2">ROUND(F21*G21,2)</f>
        <v>0</v>
      </c>
      <c r="N21" s="9">
        <f t="shared" ref="N21:N26" si="3">ROUND(F21*I21,2)</f>
        <v>0</v>
      </c>
      <c r="O21" s="9"/>
      <c r="P21" s="9">
        <f t="shared" ref="P21:P26" si="4">ROUND(F21*K21,2)</f>
        <v>0</v>
      </c>
      <c r="Q21" s="6">
        <f t="shared" ref="Q21:Q26" si="5">SUM(N21:P21)</f>
        <v>0</v>
      </c>
    </row>
    <row r="22" spans="2:17" s="191" customFormat="1" ht="34.5" x14ac:dyDescent="0.3">
      <c r="B22" s="87">
        <f>B21+1</f>
        <v>3</v>
      </c>
      <c r="C22" s="87"/>
      <c r="D22" s="140" t="s">
        <v>132</v>
      </c>
      <c r="E22" s="202" t="s">
        <v>20</v>
      </c>
      <c r="F22" s="203">
        <v>492.06</v>
      </c>
      <c r="G22" s="139">
        <v>0</v>
      </c>
      <c r="H22" s="192">
        <v>0</v>
      </c>
      <c r="I22" s="6">
        <f t="shared" si="0"/>
        <v>0</v>
      </c>
      <c r="J22" s="189">
        <v>0</v>
      </c>
      <c r="K22" s="189">
        <v>0</v>
      </c>
      <c r="L22" s="6">
        <f t="shared" si="1"/>
        <v>0</v>
      </c>
      <c r="M22" s="9">
        <f t="shared" si="2"/>
        <v>0</v>
      </c>
      <c r="N22" s="9">
        <f t="shared" si="3"/>
        <v>0</v>
      </c>
      <c r="O22" s="9"/>
      <c r="P22" s="9">
        <f t="shared" si="4"/>
        <v>0</v>
      </c>
      <c r="Q22" s="6">
        <f t="shared" si="5"/>
        <v>0</v>
      </c>
    </row>
    <row r="23" spans="2:17" s="191" customFormat="1" ht="23" x14ac:dyDescent="0.3">
      <c r="B23" s="87">
        <f>B22+1</f>
        <v>4</v>
      </c>
      <c r="C23" s="87"/>
      <c r="D23" s="140" t="s">
        <v>131</v>
      </c>
      <c r="E23" s="202" t="s">
        <v>49</v>
      </c>
      <c r="F23" s="201">
        <v>1</v>
      </c>
      <c r="G23" s="139">
        <v>0</v>
      </c>
      <c r="H23" s="192">
        <v>0</v>
      </c>
      <c r="I23" s="6">
        <f t="shared" si="0"/>
        <v>0</v>
      </c>
      <c r="J23" s="189">
        <v>0</v>
      </c>
      <c r="K23" s="189">
        <v>0</v>
      </c>
      <c r="L23" s="6">
        <f t="shared" si="1"/>
        <v>0</v>
      </c>
      <c r="M23" s="9">
        <f t="shared" si="2"/>
        <v>0</v>
      </c>
      <c r="N23" s="9">
        <f t="shared" si="3"/>
        <v>0</v>
      </c>
      <c r="O23" s="9"/>
      <c r="P23" s="9">
        <f t="shared" si="4"/>
        <v>0</v>
      </c>
      <c r="Q23" s="6">
        <f t="shared" si="5"/>
        <v>0</v>
      </c>
    </row>
    <row r="24" spans="2:17" s="191" customFormat="1" ht="23" x14ac:dyDescent="0.3">
      <c r="B24" s="87">
        <f>B23+1</f>
        <v>5</v>
      </c>
      <c r="C24" s="87"/>
      <c r="D24" s="195" t="s">
        <v>133</v>
      </c>
      <c r="E24" s="204" t="s">
        <v>20</v>
      </c>
      <c r="F24" s="201">
        <v>492.06</v>
      </c>
      <c r="G24" s="139">
        <v>0</v>
      </c>
      <c r="H24" s="192">
        <v>0</v>
      </c>
      <c r="I24" s="6">
        <f t="shared" si="0"/>
        <v>0</v>
      </c>
      <c r="J24" s="189">
        <v>0</v>
      </c>
      <c r="K24" s="189">
        <v>0</v>
      </c>
      <c r="L24" s="6">
        <f t="shared" si="1"/>
        <v>0</v>
      </c>
      <c r="M24" s="9">
        <f t="shared" si="2"/>
        <v>0</v>
      </c>
      <c r="N24" s="9">
        <f t="shared" si="3"/>
        <v>0</v>
      </c>
      <c r="O24" s="9"/>
      <c r="P24" s="9">
        <f t="shared" si="4"/>
        <v>0</v>
      </c>
      <c r="Q24" s="6">
        <f t="shared" si="5"/>
        <v>0</v>
      </c>
    </row>
    <row r="25" spans="2:17" s="191" customFormat="1" ht="23" x14ac:dyDescent="0.3">
      <c r="B25" s="87">
        <f>B24+1</f>
        <v>6</v>
      </c>
      <c r="C25" s="87"/>
      <c r="D25" s="196" t="s">
        <v>164</v>
      </c>
      <c r="E25" s="205" t="s">
        <v>20</v>
      </c>
      <c r="F25" s="203">
        <v>273.16000000000003</v>
      </c>
      <c r="G25" s="139">
        <v>0</v>
      </c>
      <c r="H25" s="192">
        <v>0</v>
      </c>
      <c r="I25" s="6">
        <f t="shared" si="0"/>
        <v>0</v>
      </c>
      <c r="J25" s="189">
        <v>0</v>
      </c>
      <c r="K25" s="189">
        <v>0</v>
      </c>
      <c r="L25" s="8">
        <f t="shared" si="1"/>
        <v>0</v>
      </c>
      <c r="M25" s="9">
        <f t="shared" si="2"/>
        <v>0</v>
      </c>
      <c r="N25" s="9">
        <f t="shared" si="3"/>
        <v>0</v>
      </c>
      <c r="O25" s="9">
        <f>ROUND(F25*J25,2)</f>
        <v>0</v>
      </c>
      <c r="P25" s="9">
        <f t="shared" si="4"/>
        <v>0</v>
      </c>
      <c r="Q25" s="6">
        <f t="shared" si="5"/>
        <v>0</v>
      </c>
    </row>
    <row r="26" spans="2:17" s="191" customFormat="1" ht="34.5" x14ac:dyDescent="0.3">
      <c r="B26" s="87">
        <f>B25+1</f>
        <v>7</v>
      </c>
      <c r="C26" s="87"/>
      <c r="D26" s="168" t="s">
        <v>160</v>
      </c>
      <c r="E26" s="202" t="s">
        <v>79</v>
      </c>
      <c r="F26" s="203">
        <v>7.4</v>
      </c>
      <c r="G26" s="139">
        <v>0</v>
      </c>
      <c r="H26" s="192">
        <v>0</v>
      </c>
      <c r="I26" s="6">
        <f t="shared" si="0"/>
        <v>0</v>
      </c>
      <c r="J26" s="189">
        <v>0</v>
      </c>
      <c r="K26" s="189">
        <v>0</v>
      </c>
      <c r="L26" s="6">
        <f t="shared" si="1"/>
        <v>0</v>
      </c>
      <c r="M26" s="9">
        <f t="shared" si="2"/>
        <v>0</v>
      </c>
      <c r="N26" s="9">
        <f t="shared" si="3"/>
        <v>0</v>
      </c>
      <c r="O26" s="9"/>
      <c r="P26" s="9">
        <f t="shared" si="4"/>
        <v>0</v>
      </c>
      <c r="Q26" s="6">
        <f t="shared" si="5"/>
        <v>0</v>
      </c>
    </row>
    <row r="27" spans="2:17" s="191" customFormat="1" ht="15.65" customHeight="1" x14ac:dyDescent="0.3">
      <c r="B27" s="87"/>
      <c r="C27" s="87"/>
      <c r="D27" s="157" t="s">
        <v>84</v>
      </c>
      <c r="E27" s="202"/>
      <c r="F27" s="203"/>
      <c r="G27" s="139">
        <v>0</v>
      </c>
      <c r="H27" s="192">
        <v>0</v>
      </c>
      <c r="I27" s="6"/>
      <c r="J27" s="189">
        <v>0</v>
      </c>
      <c r="K27" s="189">
        <v>0</v>
      </c>
      <c r="L27" s="6"/>
      <c r="M27" s="9"/>
      <c r="N27" s="9"/>
      <c r="O27" s="9"/>
      <c r="P27" s="9"/>
      <c r="Q27" s="6"/>
    </row>
    <row r="28" spans="2:17" s="191" customFormat="1" ht="34.5" x14ac:dyDescent="0.3">
      <c r="B28" s="87">
        <f>B26+1</f>
        <v>8</v>
      </c>
      <c r="C28" s="87"/>
      <c r="D28" s="168" t="s">
        <v>103</v>
      </c>
      <c r="E28" s="200" t="s">
        <v>79</v>
      </c>
      <c r="F28" s="201">
        <v>7.4</v>
      </c>
      <c r="G28" s="139">
        <v>0</v>
      </c>
      <c r="H28" s="192">
        <v>0</v>
      </c>
      <c r="I28" s="161">
        <f>ROUND(H28*G28,2)</f>
        <v>0</v>
      </c>
      <c r="J28" s="189">
        <v>0</v>
      </c>
      <c r="K28" s="189">
        <v>0</v>
      </c>
      <c r="L28" s="57">
        <f>SUM(I28:K28)</f>
        <v>0</v>
      </c>
      <c r="M28" s="57">
        <f>ROUND(F28*G28,2)</f>
        <v>0</v>
      </c>
      <c r="N28" s="161">
        <f>ROUND(F28*I28,2)</f>
        <v>0</v>
      </c>
      <c r="O28" s="6"/>
      <c r="P28" s="57">
        <f>ROUND(F28*K28,2)</f>
        <v>0</v>
      </c>
      <c r="Q28" s="57">
        <f>SUM(N28:P28)</f>
        <v>0</v>
      </c>
    </row>
    <row r="29" spans="2:17" s="191" customFormat="1" x14ac:dyDescent="0.3">
      <c r="B29" s="87"/>
      <c r="C29" s="87"/>
      <c r="D29" s="162" t="s">
        <v>80</v>
      </c>
      <c r="E29" s="206" t="s">
        <v>79</v>
      </c>
      <c r="F29" s="203">
        <v>7.4</v>
      </c>
      <c r="G29" s="139">
        <v>0</v>
      </c>
      <c r="H29" s="192">
        <v>0</v>
      </c>
      <c r="I29" s="6"/>
      <c r="J29" s="189">
        <v>0</v>
      </c>
      <c r="K29" s="189">
        <v>0</v>
      </c>
      <c r="L29" s="8">
        <f>SUM(I29:K29)</f>
        <v>0</v>
      </c>
      <c r="M29" s="9"/>
      <c r="N29" s="9"/>
      <c r="O29" s="9">
        <f>ROUND(F29*J29,2)</f>
        <v>0</v>
      </c>
      <c r="P29" s="9"/>
      <c r="Q29" s="6">
        <f>SUM(N29:P29)</f>
        <v>0</v>
      </c>
    </row>
    <row r="30" spans="2:17" s="191" customFormat="1" ht="23" x14ac:dyDescent="0.3">
      <c r="B30" s="87"/>
      <c r="C30" s="87"/>
      <c r="D30" s="5" t="s">
        <v>83</v>
      </c>
      <c r="E30" s="202" t="s">
        <v>79</v>
      </c>
      <c r="F30" s="201">
        <v>7.4</v>
      </c>
      <c r="G30" s="139">
        <v>0</v>
      </c>
      <c r="H30" s="192">
        <v>0</v>
      </c>
      <c r="I30" s="6"/>
      <c r="J30" s="189">
        <v>0</v>
      </c>
      <c r="K30" s="189">
        <v>0</v>
      </c>
      <c r="L30" s="8">
        <f>SUM(I30:K30)</f>
        <v>0</v>
      </c>
      <c r="M30" s="9"/>
      <c r="N30" s="9"/>
      <c r="O30" s="9">
        <f>ROUND(F30*J30,2)</f>
        <v>0</v>
      </c>
      <c r="P30" s="9"/>
      <c r="Q30" s="6">
        <f>SUM(N30:P30)</f>
        <v>0</v>
      </c>
    </row>
    <row r="31" spans="2:17" s="191" customFormat="1" x14ac:dyDescent="0.3">
      <c r="B31" s="87"/>
      <c r="C31" s="87"/>
      <c r="D31" s="157" t="s">
        <v>85</v>
      </c>
      <c r="E31" s="202"/>
      <c r="F31" s="201"/>
      <c r="G31" s="139">
        <v>0</v>
      </c>
      <c r="H31" s="192">
        <v>0</v>
      </c>
      <c r="I31" s="6"/>
      <c r="J31" s="189">
        <v>0</v>
      </c>
      <c r="K31" s="189">
        <v>0</v>
      </c>
      <c r="L31" s="6"/>
      <c r="M31" s="9"/>
      <c r="N31" s="9"/>
      <c r="O31" s="9"/>
      <c r="P31" s="9"/>
      <c r="Q31" s="6"/>
    </row>
    <row r="32" spans="2:17" s="191" customFormat="1" ht="23" x14ac:dyDescent="0.3">
      <c r="B32" s="87">
        <f>B28+1</f>
        <v>9</v>
      </c>
      <c r="C32" s="87"/>
      <c r="D32" s="164" t="s">
        <v>147</v>
      </c>
      <c r="E32" s="207" t="s">
        <v>18</v>
      </c>
      <c r="F32" s="203">
        <v>71.61</v>
      </c>
      <c r="G32" s="139">
        <v>0</v>
      </c>
      <c r="H32" s="192">
        <v>0</v>
      </c>
      <c r="I32" s="89">
        <f>ROUND(H32*G32,2)</f>
        <v>0</v>
      </c>
      <c r="J32" s="189">
        <v>0</v>
      </c>
      <c r="K32" s="189">
        <v>0</v>
      </c>
      <c r="L32" s="57">
        <f t="shared" ref="L32:L53" si="6">SUM(I32:K32)</f>
        <v>0</v>
      </c>
      <c r="M32" s="57">
        <f>ROUND(F32*G32,2)</f>
        <v>0</v>
      </c>
      <c r="N32" s="161">
        <f>ROUND(F32*I32,2)</f>
        <v>0</v>
      </c>
      <c r="O32" s="6"/>
      <c r="P32" s="57">
        <f>ROUND(F32*K32,2)</f>
        <v>0</v>
      </c>
      <c r="Q32" s="57">
        <f t="shared" ref="Q32:Q53" si="7">SUM(N32:P32)</f>
        <v>0</v>
      </c>
    </row>
    <row r="33" spans="2:17" s="191" customFormat="1" x14ac:dyDescent="0.3">
      <c r="B33" s="87"/>
      <c r="C33" s="87"/>
      <c r="D33" s="5" t="s">
        <v>134</v>
      </c>
      <c r="E33" s="202" t="s">
        <v>79</v>
      </c>
      <c r="F33" s="201">
        <v>0.47</v>
      </c>
      <c r="G33" s="139">
        <v>0</v>
      </c>
      <c r="H33" s="192">
        <v>0</v>
      </c>
      <c r="I33" s="89"/>
      <c r="J33" s="189">
        <v>0</v>
      </c>
      <c r="K33" s="189">
        <v>0</v>
      </c>
      <c r="L33" s="57">
        <f t="shared" si="6"/>
        <v>0</v>
      </c>
      <c r="M33" s="57"/>
      <c r="N33" s="161"/>
      <c r="O33" s="6">
        <f>ROUND(F33*J33,2)</f>
        <v>0</v>
      </c>
      <c r="P33" s="57"/>
      <c r="Q33" s="57">
        <f t="shared" si="7"/>
        <v>0</v>
      </c>
    </row>
    <row r="34" spans="2:17" s="191" customFormat="1" x14ac:dyDescent="0.3">
      <c r="B34" s="87"/>
      <c r="C34" s="87"/>
      <c r="D34" s="197" t="s">
        <v>139</v>
      </c>
      <c r="E34" s="205" t="s">
        <v>47</v>
      </c>
      <c r="F34" s="203">
        <v>3.22</v>
      </c>
      <c r="G34" s="139">
        <v>0</v>
      </c>
      <c r="H34" s="192">
        <v>0</v>
      </c>
      <c r="I34" s="89"/>
      <c r="J34" s="189">
        <v>0</v>
      </c>
      <c r="K34" s="189">
        <v>0</v>
      </c>
      <c r="L34" s="57">
        <f t="shared" si="6"/>
        <v>0</v>
      </c>
      <c r="M34" s="57"/>
      <c r="N34" s="161"/>
      <c r="O34" s="6">
        <f>ROUND(F34*J34,2)</f>
        <v>0</v>
      </c>
      <c r="P34" s="57"/>
      <c r="Q34" s="57">
        <f t="shared" si="7"/>
        <v>0</v>
      </c>
    </row>
    <row r="35" spans="2:17" s="191" customFormat="1" ht="34.5" x14ac:dyDescent="0.3">
      <c r="B35" s="87">
        <f>B32+1</f>
        <v>10</v>
      </c>
      <c r="C35" s="87"/>
      <c r="D35" s="164" t="s">
        <v>171</v>
      </c>
      <c r="E35" s="207" t="s">
        <v>20</v>
      </c>
      <c r="F35" s="203">
        <v>492.06</v>
      </c>
      <c r="G35" s="139">
        <v>0</v>
      </c>
      <c r="H35" s="192">
        <v>0</v>
      </c>
      <c r="I35" s="89">
        <f>ROUND(H35*G35,2)</f>
        <v>0</v>
      </c>
      <c r="J35" s="189">
        <v>0</v>
      </c>
      <c r="K35" s="189">
        <v>0</v>
      </c>
      <c r="L35" s="57">
        <f t="shared" si="6"/>
        <v>0</v>
      </c>
      <c r="M35" s="57">
        <f>ROUND(F35*G35,2)</f>
        <v>0</v>
      </c>
      <c r="N35" s="161">
        <f>ROUND(F35*I35,2)</f>
        <v>0</v>
      </c>
      <c r="O35" s="6"/>
      <c r="P35" s="57">
        <f>ROUND(F35*K35,2)</f>
        <v>0</v>
      </c>
      <c r="Q35" s="57">
        <f t="shared" si="7"/>
        <v>0</v>
      </c>
    </row>
    <row r="36" spans="2:17" s="191" customFormat="1" ht="23" x14ac:dyDescent="0.3">
      <c r="B36" s="87"/>
      <c r="C36" s="87"/>
      <c r="D36" s="162" t="s">
        <v>172</v>
      </c>
      <c r="E36" s="207" t="s">
        <v>20</v>
      </c>
      <c r="F36" s="203">
        <v>565.87</v>
      </c>
      <c r="G36" s="139">
        <v>0</v>
      </c>
      <c r="H36" s="192">
        <v>0</v>
      </c>
      <c r="I36" s="89"/>
      <c r="J36" s="189">
        <v>0</v>
      </c>
      <c r="K36" s="189">
        <v>0</v>
      </c>
      <c r="L36" s="57">
        <f t="shared" si="6"/>
        <v>0</v>
      </c>
      <c r="M36" s="57"/>
      <c r="N36" s="161"/>
      <c r="O36" s="6">
        <f>ROUND(J36*F36,2)</f>
        <v>0</v>
      </c>
      <c r="P36" s="57"/>
      <c r="Q36" s="57">
        <f t="shared" si="7"/>
        <v>0</v>
      </c>
    </row>
    <row r="37" spans="2:17" s="191" customFormat="1" x14ac:dyDescent="0.3">
      <c r="B37" s="87"/>
      <c r="C37" s="87"/>
      <c r="D37" s="162" t="s">
        <v>135</v>
      </c>
      <c r="E37" s="207" t="s">
        <v>47</v>
      </c>
      <c r="F37" s="203">
        <v>1.2</v>
      </c>
      <c r="G37" s="139">
        <v>0</v>
      </c>
      <c r="H37" s="192">
        <v>0</v>
      </c>
      <c r="I37" s="89"/>
      <c r="J37" s="189">
        <v>0</v>
      </c>
      <c r="K37" s="189">
        <v>0</v>
      </c>
      <c r="L37" s="57">
        <f t="shared" si="6"/>
        <v>0</v>
      </c>
      <c r="M37" s="57"/>
      <c r="N37" s="161"/>
      <c r="O37" s="6">
        <f>ROUND(J37*F37,2)</f>
        <v>0</v>
      </c>
      <c r="P37" s="57"/>
      <c r="Q37" s="57">
        <f t="shared" si="7"/>
        <v>0</v>
      </c>
    </row>
    <row r="38" spans="2:17" s="191" customFormat="1" ht="34.5" x14ac:dyDescent="0.3">
      <c r="B38" s="87">
        <f>B35+1</f>
        <v>11</v>
      </c>
      <c r="C38" s="87"/>
      <c r="D38" s="188" t="s">
        <v>138</v>
      </c>
      <c r="E38" s="207" t="s">
        <v>20</v>
      </c>
      <c r="F38" s="201">
        <v>492.06</v>
      </c>
      <c r="G38" s="139">
        <v>0</v>
      </c>
      <c r="H38" s="192">
        <v>0</v>
      </c>
      <c r="I38" s="89">
        <f>ROUND(H38*G38,2)</f>
        <v>0</v>
      </c>
      <c r="J38" s="189">
        <v>0</v>
      </c>
      <c r="K38" s="189">
        <v>0</v>
      </c>
      <c r="L38" s="57">
        <f t="shared" si="6"/>
        <v>0</v>
      </c>
      <c r="M38" s="57">
        <f>ROUND(F38*G38,2)</f>
        <v>0</v>
      </c>
      <c r="N38" s="161">
        <f>ROUND(F38*I38,2)</f>
        <v>0</v>
      </c>
      <c r="O38" s="9"/>
      <c r="P38" s="57">
        <f>ROUND(F38*K38,2)</f>
        <v>0</v>
      </c>
      <c r="Q38" s="57">
        <f t="shared" si="7"/>
        <v>0</v>
      </c>
    </row>
    <row r="39" spans="2:17" s="191" customFormat="1" x14ac:dyDescent="0.3">
      <c r="B39" s="87"/>
      <c r="C39" s="87"/>
      <c r="D39" s="5" t="s">
        <v>137</v>
      </c>
      <c r="E39" s="202" t="s">
        <v>79</v>
      </c>
      <c r="F39" s="201">
        <v>1.62</v>
      </c>
      <c r="G39" s="139">
        <v>0</v>
      </c>
      <c r="H39" s="192">
        <v>0</v>
      </c>
      <c r="I39" s="89"/>
      <c r="J39" s="189">
        <v>0</v>
      </c>
      <c r="K39" s="189">
        <v>0</v>
      </c>
      <c r="L39" s="57">
        <f t="shared" si="6"/>
        <v>0</v>
      </c>
      <c r="M39" s="57"/>
      <c r="N39" s="161"/>
      <c r="O39" s="6">
        <f>ROUND(F39*J39,2)</f>
        <v>0</v>
      </c>
      <c r="P39" s="57"/>
      <c r="Q39" s="57">
        <f t="shared" si="7"/>
        <v>0</v>
      </c>
    </row>
    <row r="40" spans="2:17" s="191" customFormat="1" ht="23" x14ac:dyDescent="0.3">
      <c r="B40" s="87"/>
      <c r="C40" s="87"/>
      <c r="D40" s="5" t="s">
        <v>136</v>
      </c>
      <c r="E40" s="202" t="s">
        <v>20</v>
      </c>
      <c r="F40" s="201">
        <v>492.06</v>
      </c>
      <c r="G40" s="139">
        <v>0</v>
      </c>
      <c r="H40" s="192">
        <v>0</v>
      </c>
      <c r="I40" s="6"/>
      <c r="J40" s="189">
        <v>0</v>
      </c>
      <c r="K40" s="189">
        <v>0</v>
      </c>
      <c r="L40" s="57">
        <f t="shared" si="6"/>
        <v>0</v>
      </c>
      <c r="M40" s="57"/>
      <c r="N40" s="161"/>
      <c r="O40" s="6">
        <f>ROUND(J40*F40,2)</f>
        <v>0</v>
      </c>
      <c r="P40" s="57"/>
      <c r="Q40" s="57">
        <f t="shared" si="7"/>
        <v>0</v>
      </c>
    </row>
    <row r="41" spans="2:17" s="191" customFormat="1" ht="34.5" x14ac:dyDescent="0.3">
      <c r="B41" s="87">
        <f>B38+1</f>
        <v>12</v>
      </c>
      <c r="C41" s="87"/>
      <c r="D41" s="164" t="s">
        <v>105</v>
      </c>
      <c r="E41" s="202" t="s">
        <v>20</v>
      </c>
      <c r="F41" s="201">
        <v>492.06</v>
      </c>
      <c r="G41" s="139">
        <v>0</v>
      </c>
      <c r="H41" s="192">
        <v>0</v>
      </c>
      <c r="I41" s="89">
        <f>ROUND(H41*G41,2)</f>
        <v>0</v>
      </c>
      <c r="J41" s="189">
        <v>0</v>
      </c>
      <c r="K41" s="189">
        <v>0</v>
      </c>
      <c r="L41" s="57">
        <f t="shared" si="6"/>
        <v>0</v>
      </c>
      <c r="M41" s="57">
        <f>ROUND(F41*G41,2)</f>
        <v>0</v>
      </c>
      <c r="N41" s="161">
        <f>ROUND(F41*I41,2)</f>
        <v>0</v>
      </c>
      <c r="O41" s="6"/>
      <c r="P41" s="57">
        <f>ROUND(F41*K41,2)</f>
        <v>0</v>
      </c>
      <c r="Q41" s="57">
        <f t="shared" si="7"/>
        <v>0</v>
      </c>
    </row>
    <row r="42" spans="2:17" s="191" customFormat="1" x14ac:dyDescent="0.3">
      <c r="B42" s="87"/>
      <c r="C42" s="87"/>
      <c r="D42" s="5" t="s">
        <v>104</v>
      </c>
      <c r="E42" s="202" t="s">
        <v>79</v>
      </c>
      <c r="F42" s="201">
        <v>9.75</v>
      </c>
      <c r="G42" s="139">
        <v>0</v>
      </c>
      <c r="H42" s="192">
        <v>0</v>
      </c>
      <c r="I42" s="89"/>
      <c r="J42" s="189">
        <v>0</v>
      </c>
      <c r="K42" s="189">
        <v>0</v>
      </c>
      <c r="L42" s="57">
        <f t="shared" si="6"/>
        <v>0</v>
      </c>
      <c r="M42" s="57"/>
      <c r="N42" s="161"/>
      <c r="O42" s="6">
        <f>ROUND(J42*F42,2)</f>
        <v>0</v>
      </c>
      <c r="P42" s="57"/>
      <c r="Q42" s="57">
        <f t="shared" si="7"/>
        <v>0</v>
      </c>
    </row>
    <row r="43" spans="2:17" s="191" customFormat="1" ht="23" x14ac:dyDescent="0.3">
      <c r="B43" s="87"/>
      <c r="C43" s="87"/>
      <c r="D43" s="5" t="s">
        <v>106</v>
      </c>
      <c r="E43" s="202" t="s">
        <v>20</v>
      </c>
      <c r="F43" s="201">
        <v>492.06</v>
      </c>
      <c r="G43" s="139">
        <v>0</v>
      </c>
      <c r="H43" s="192">
        <v>0</v>
      </c>
      <c r="I43" s="6"/>
      <c r="J43" s="189">
        <v>0</v>
      </c>
      <c r="K43" s="189">
        <v>0</v>
      </c>
      <c r="L43" s="57">
        <f t="shared" si="6"/>
        <v>0</v>
      </c>
      <c r="M43" s="57"/>
      <c r="N43" s="161"/>
      <c r="O43" s="6">
        <f>ROUND(J43*F43,2)</f>
        <v>0</v>
      </c>
      <c r="P43" s="57"/>
      <c r="Q43" s="57">
        <f t="shared" si="7"/>
        <v>0</v>
      </c>
    </row>
    <row r="44" spans="2:17" s="191" customFormat="1" ht="23" x14ac:dyDescent="0.3">
      <c r="B44" s="87">
        <f>B41+1</f>
        <v>13</v>
      </c>
      <c r="C44" s="87"/>
      <c r="D44" s="88" t="s">
        <v>107</v>
      </c>
      <c r="E44" s="207" t="s">
        <v>18</v>
      </c>
      <c r="F44" s="203">
        <v>47.81</v>
      </c>
      <c r="G44" s="139">
        <v>0</v>
      </c>
      <c r="H44" s="192">
        <v>0</v>
      </c>
      <c r="I44" s="89">
        <f>ROUND(H44*G44,2)</f>
        <v>0</v>
      </c>
      <c r="J44" s="189">
        <v>0</v>
      </c>
      <c r="K44" s="189">
        <v>0</v>
      </c>
      <c r="L44" s="57">
        <f t="shared" si="6"/>
        <v>0</v>
      </c>
      <c r="M44" s="57">
        <f>ROUND(F44*G44,2)</f>
        <v>0</v>
      </c>
      <c r="N44" s="161">
        <f>ROUND(F44*I44,2)</f>
        <v>0</v>
      </c>
      <c r="O44" s="6"/>
      <c r="P44" s="57">
        <f>ROUND(F44*K44,2)</f>
        <v>0</v>
      </c>
      <c r="Q44" s="57">
        <f t="shared" si="7"/>
        <v>0</v>
      </c>
    </row>
    <row r="45" spans="2:17" s="191" customFormat="1" ht="23" x14ac:dyDescent="0.3">
      <c r="B45" s="87">
        <f>B44+1</f>
        <v>14</v>
      </c>
      <c r="C45" s="87"/>
      <c r="D45" s="164" t="s">
        <v>149</v>
      </c>
      <c r="E45" s="207" t="s">
        <v>18</v>
      </c>
      <c r="F45" s="203">
        <v>47.81</v>
      </c>
      <c r="G45" s="139">
        <v>0</v>
      </c>
      <c r="H45" s="192">
        <v>0</v>
      </c>
      <c r="I45" s="89">
        <f>ROUND(H45*G45,2)</f>
        <v>0</v>
      </c>
      <c r="J45" s="189">
        <v>0</v>
      </c>
      <c r="K45" s="189">
        <v>0</v>
      </c>
      <c r="L45" s="57">
        <f t="shared" si="6"/>
        <v>0</v>
      </c>
      <c r="M45" s="57">
        <f>ROUND(F45*G45,2)</f>
        <v>0</v>
      </c>
      <c r="N45" s="161">
        <f>ROUND(F45*I45,2)</f>
        <v>0</v>
      </c>
      <c r="O45" s="6"/>
      <c r="P45" s="57">
        <f>ROUND(F45*K45,2)</f>
        <v>0</v>
      </c>
      <c r="Q45" s="57">
        <f t="shared" si="7"/>
        <v>0</v>
      </c>
    </row>
    <row r="46" spans="2:17" s="191" customFormat="1" x14ac:dyDescent="0.3">
      <c r="B46" s="87"/>
      <c r="C46" s="87"/>
      <c r="D46" s="5" t="s">
        <v>140</v>
      </c>
      <c r="E46" s="202" t="s">
        <v>79</v>
      </c>
      <c r="F46" s="201">
        <v>0.13</v>
      </c>
      <c r="G46" s="139">
        <v>0</v>
      </c>
      <c r="H46" s="192">
        <v>0</v>
      </c>
      <c r="I46" s="89"/>
      <c r="J46" s="189">
        <v>0</v>
      </c>
      <c r="K46" s="189">
        <v>0</v>
      </c>
      <c r="L46" s="57">
        <f t="shared" si="6"/>
        <v>0</v>
      </c>
      <c r="M46" s="57"/>
      <c r="N46" s="161"/>
      <c r="O46" s="6">
        <f t="shared" ref="O46:O53" si="8">ROUND(F46*J46,2)</f>
        <v>0</v>
      </c>
      <c r="P46" s="57"/>
      <c r="Q46" s="57">
        <f t="shared" si="7"/>
        <v>0</v>
      </c>
    </row>
    <row r="47" spans="2:17" s="191" customFormat="1" x14ac:dyDescent="0.3">
      <c r="B47" s="87"/>
      <c r="C47" s="87"/>
      <c r="D47" s="5" t="s">
        <v>134</v>
      </c>
      <c r="E47" s="202" t="s">
        <v>79</v>
      </c>
      <c r="F47" s="201">
        <v>0.32</v>
      </c>
      <c r="G47" s="139">
        <v>0</v>
      </c>
      <c r="H47" s="192">
        <v>0</v>
      </c>
      <c r="I47" s="89"/>
      <c r="J47" s="189">
        <v>0</v>
      </c>
      <c r="K47" s="189">
        <v>0</v>
      </c>
      <c r="L47" s="57">
        <f t="shared" si="6"/>
        <v>0</v>
      </c>
      <c r="M47" s="57"/>
      <c r="N47" s="161"/>
      <c r="O47" s="6">
        <f t="shared" si="8"/>
        <v>0</v>
      </c>
      <c r="P47" s="57"/>
      <c r="Q47" s="57">
        <f t="shared" si="7"/>
        <v>0</v>
      </c>
    </row>
    <row r="48" spans="2:17" s="191" customFormat="1" x14ac:dyDescent="0.3">
      <c r="B48" s="87"/>
      <c r="C48" s="87"/>
      <c r="D48" s="162" t="s">
        <v>141</v>
      </c>
      <c r="E48" s="202" t="s">
        <v>18</v>
      </c>
      <c r="F48" s="201">
        <v>47.81</v>
      </c>
      <c r="G48" s="139">
        <v>0</v>
      </c>
      <c r="H48" s="192">
        <v>0</v>
      </c>
      <c r="I48" s="6"/>
      <c r="J48" s="189">
        <v>0</v>
      </c>
      <c r="K48" s="189">
        <v>0</v>
      </c>
      <c r="L48" s="57">
        <f t="shared" si="6"/>
        <v>0</v>
      </c>
      <c r="M48" s="57"/>
      <c r="N48" s="161"/>
      <c r="O48" s="6">
        <f t="shared" si="8"/>
        <v>0</v>
      </c>
      <c r="P48" s="57"/>
      <c r="Q48" s="57">
        <f t="shared" si="7"/>
        <v>0</v>
      </c>
    </row>
    <row r="49" spans="2:17" s="191" customFormat="1" x14ac:dyDescent="0.3">
      <c r="B49" s="87">
        <f>B45+1</f>
        <v>15</v>
      </c>
      <c r="C49" s="87"/>
      <c r="D49" s="140" t="s">
        <v>195</v>
      </c>
      <c r="E49" s="202" t="s">
        <v>18</v>
      </c>
      <c r="F49" s="201">
        <v>492.06</v>
      </c>
      <c r="G49" s="139">
        <v>0</v>
      </c>
      <c r="H49" s="192">
        <v>0</v>
      </c>
      <c r="I49" s="6">
        <f>ROUND(H49*G49,2)</f>
        <v>0</v>
      </c>
      <c r="J49" s="189">
        <v>0</v>
      </c>
      <c r="K49" s="189">
        <v>0</v>
      </c>
      <c r="L49" s="6">
        <f t="shared" si="6"/>
        <v>0</v>
      </c>
      <c r="M49" s="9">
        <f>ROUND(F49*G49,2)</f>
        <v>0</v>
      </c>
      <c r="N49" s="9">
        <f>ROUND(F49*I49,2)</f>
        <v>0</v>
      </c>
      <c r="O49" s="6"/>
      <c r="P49" s="9">
        <f>ROUND(F49*K49,2)</f>
        <v>0</v>
      </c>
      <c r="Q49" s="6">
        <f t="shared" si="7"/>
        <v>0</v>
      </c>
    </row>
    <row r="50" spans="2:17" s="191" customFormat="1" x14ac:dyDescent="0.3">
      <c r="B50" s="87"/>
      <c r="C50" s="87"/>
      <c r="D50" s="5" t="s">
        <v>196</v>
      </c>
      <c r="E50" s="202" t="s">
        <v>47</v>
      </c>
      <c r="F50" s="201">
        <v>21.23</v>
      </c>
      <c r="G50" s="139">
        <v>0</v>
      </c>
      <c r="H50" s="192">
        <v>0</v>
      </c>
      <c r="I50" s="6"/>
      <c r="J50" s="189">
        <v>0</v>
      </c>
      <c r="K50" s="189">
        <v>0</v>
      </c>
      <c r="L50" s="6">
        <f t="shared" si="6"/>
        <v>0</v>
      </c>
      <c r="M50" s="9"/>
      <c r="N50" s="9"/>
      <c r="O50" s="6">
        <f t="shared" si="8"/>
        <v>0</v>
      </c>
      <c r="P50" s="9"/>
      <c r="Q50" s="6">
        <f t="shared" si="7"/>
        <v>0</v>
      </c>
    </row>
    <row r="51" spans="2:17" s="191" customFormat="1" ht="23" x14ac:dyDescent="0.3">
      <c r="B51" s="87">
        <f>B49+1</f>
        <v>16</v>
      </c>
      <c r="C51" s="87"/>
      <c r="D51" s="140" t="s">
        <v>174</v>
      </c>
      <c r="E51" s="202" t="s">
        <v>20</v>
      </c>
      <c r="F51" s="201">
        <v>492.06</v>
      </c>
      <c r="G51" s="139">
        <v>0</v>
      </c>
      <c r="H51" s="192">
        <v>0</v>
      </c>
      <c r="I51" s="6">
        <f>ROUND(H51*G51,2)</f>
        <v>0</v>
      </c>
      <c r="J51" s="189">
        <v>0</v>
      </c>
      <c r="K51" s="189">
        <v>0</v>
      </c>
      <c r="L51" s="6">
        <f t="shared" si="6"/>
        <v>0</v>
      </c>
      <c r="M51" s="9">
        <f>ROUND(F51*G51,2)</f>
        <v>0</v>
      </c>
      <c r="N51" s="9">
        <f>ROUND(F51*I51,2)</f>
        <v>0</v>
      </c>
      <c r="O51" s="6"/>
      <c r="P51" s="9">
        <f>ROUND(F51*K51,2)</f>
        <v>0</v>
      </c>
      <c r="Q51" s="6">
        <f t="shared" si="7"/>
        <v>0</v>
      </c>
    </row>
    <row r="52" spans="2:17" s="191" customFormat="1" x14ac:dyDescent="0.3">
      <c r="B52" s="87"/>
      <c r="C52" s="87"/>
      <c r="D52" s="5" t="s">
        <v>173</v>
      </c>
      <c r="E52" s="202" t="s">
        <v>20</v>
      </c>
      <c r="F52" s="201">
        <v>565.87</v>
      </c>
      <c r="G52" s="139">
        <v>0</v>
      </c>
      <c r="H52" s="192">
        <v>0</v>
      </c>
      <c r="I52" s="6"/>
      <c r="J52" s="189">
        <v>0</v>
      </c>
      <c r="K52" s="189">
        <v>0</v>
      </c>
      <c r="L52" s="6">
        <f t="shared" si="6"/>
        <v>0</v>
      </c>
      <c r="M52" s="9"/>
      <c r="N52" s="9"/>
      <c r="O52" s="6">
        <f t="shared" si="8"/>
        <v>0</v>
      </c>
      <c r="P52" s="9"/>
      <c r="Q52" s="6">
        <f t="shared" si="7"/>
        <v>0</v>
      </c>
    </row>
    <row r="53" spans="2:17" s="191" customFormat="1" x14ac:dyDescent="0.3">
      <c r="B53" s="87"/>
      <c r="C53" s="87"/>
      <c r="D53" s="5" t="s">
        <v>108</v>
      </c>
      <c r="E53" s="202" t="s">
        <v>20</v>
      </c>
      <c r="F53" s="201">
        <v>492.06</v>
      </c>
      <c r="G53" s="139">
        <v>0</v>
      </c>
      <c r="H53" s="192">
        <v>0</v>
      </c>
      <c r="I53" s="6"/>
      <c r="J53" s="189">
        <v>0</v>
      </c>
      <c r="K53" s="189">
        <v>0</v>
      </c>
      <c r="L53" s="6">
        <f t="shared" si="6"/>
        <v>0</v>
      </c>
      <c r="M53" s="9"/>
      <c r="N53" s="9"/>
      <c r="O53" s="6">
        <f t="shared" si="8"/>
        <v>0</v>
      </c>
      <c r="P53" s="9"/>
      <c r="Q53" s="6">
        <f t="shared" si="7"/>
        <v>0</v>
      </c>
    </row>
    <row r="54" spans="2:17" s="191" customFormat="1" x14ac:dyDescent="0.3">
      <c r="B54" s="87"/>
      <c r="C54" s="87"/>
      <c r="D54" s="157" t="s">
        <v>109</v>
      </c>
      <c r="E54" s="202"/>
      <c r="F54" s="201"/>
      <c r="G54" s="139">
        <v>0</v>
      </c>
      <c r="H54" s="192">
        <v>0</v>
      </c>
      <c r="I54" s="6"/>
      <c r="J54" s="189">
        <v>0</v>
      </c>
      <c r="K54" s="189">
        <v>0</v>
      </c>
      <c r="L54" s="6"/>
      <c r="M54" s="9"/>
      <c r="N54" s="9"/>
      <c r="O54" s="6"/>
      <c r="P54" s="9"/>
      <c r="Q54" s="6"/>
    </row>
    <row r="55" spans="2:17" s="191" customFormat="1" ht="23" x14ac:dyDescent="0.3">
      <c r="B55" s="87">
        <f>B51+1</f>
        <v>17</v>
      </c>
      <c r="C55" s="87"/>
      <c r="D55" s="140" t="s">
        <v>194</v>
      </c>
      <c r="E55" s="202" t="s">
        <v>49</v>
      </c>
      <c r="F55" s="201">
        <v>4</v>
      </c>
      <c r="G55" s="139">
        <v>0</v>
      </c>
      <c r="H55" s="192">
        <v>0</v>
      </c>
      <c r="I55" s="6">
        <f>ROUND(H55*G55,2)</f>
        <v>0</v>
      </c>
      <c r="J55" s="189">
        <v>0</v>
      </c>
      <c r="K55" s="189">
        <v>0</v>
      </c>
      <c r="L55" s="6">
        <f>SUM(I55:K55)</f>
        <v>0</v>
      </c>
      <c r="M55" s="9">
        <f>ROUND(F55*G55,2)</f>
        <v>0</v>
      </c>
      <c r="N55" s="9">
        <f>ROUND(F55*I55,2)</f>
        <v>0</v>
      </c>
      <c r="O55" s="6"/>
      <c r="P55" s="9">
        <f>ROUND(F55*K55,2)</f>
        <v>0</v>
      </c>
      <c r="Q55" s="6">
        <f>SUM(N55:P55)</f>
        <v>0</v>
      </c>
    </row>
    <row r="56" spans="2:17" s="191" customFormat="1" ht="23" x14ac:dyDescent="0.3">
      <c r="B56" s="87"/>
      <c r="C56" s="87"/>
      <c r="D56" s="5" t="s">
        <v>110</v>
      </c>
      <c r="E56" s="202" t="s">
        <v>48</v>
      </c>
      <c r="F56" s="201">
        <v>4</v>
      </c>
      <c r="G56" s="139">
        <v>0</v>
      </c>
      <c r="H56" s="192">
        <v>0</v>
      </c>
      <c r="I56" s="6"/>
      <c r="J56" s="189">
        <v>0</v>
      </c>
      <c r="K56" s="189">
        <v>0</v>
      </c>
      <c r="L56" s="6">
        <f>SUM(I56:K56)</f>
        <v>0</v>
      </c>
      <c r="M56" s="9"/>
      <c r="N56" s="9"/>
      <c r="O56" s="6">
        <f>ROUND(F56*J56,2)</f>
        <v>0</v>
      </c>
      <c r="P56" s="9"/>
      <c r="Q56" s="6">
        <f>SUM(N56:P56)</f>
        <v>0</v>
      </c>
    </row>
    <row r="57" spans="2:17" s="191" customFormat="1" ht="23" x14ac:dyDescent="0.3">
      <c r="B57" s="87"/>
      <c r="C57" s="87"/>
      <c r="D57" s="5" t="s">
        <v>111</v>
      </c>
      <c r="E57" s="202" t="s">
        <v>48</v>
      </c>
      <c r="F57" s="201">
        <v>4</v>
      </c>
      <c r="G57" s="139">
        <v>0</v>
      </c>
      <c r="H57" s="192">
        <v>0</v>
      </c>
      <c r="I57" s="6"/>
      <c r="J57" s="189">
        <v>0</v>
      </c>
      <c r="K57" s="189">
        <v>0</v>
      </c>
      <c r="L57" s="6">
        <f>SUM(I57:K57)</f>
        <v>0</v>
      </c>
      <c r="M57" s="9"/>
      <c r="N57" s="9"/>
      <c r="O57" s="6">
        <f>ROUND(F57*J57,2)</f>
        <v>0</v>
      </c>
      <c r="P57" s="9"/>
      <c r="Q57" s="6">
        <f>SUM(N57:P57)</f>
        <v>0</v>
      </c>
    </row>
    <row r="58" spans="2:17" s="191" customFormat="1" x14ac:dyDescent="0.3">
      <c r="B58" s="87"/>
      <c r="C58" s="87"/>
      <c r="D58" s="5" t="s">
        <v>108</v>
      </c>
      <c r="E58" s="202" t="s">
        <v>49</v>
      </c>
      <c r="F58" s="201">
        <v>4</v>
      </c>
      <c r="G58" s="139">
        <v>0</v>
      </c>
      <c r="H58" s="192">
        <v>0</v>
      </c>
      <c r="I58" s="6"/>
      <c r="J58" s="189">
        <v>0</v>
      </c>
      <c r="K58" s="189">
        <v>0</v>
      </c>
      <c r="L58" s="6">
        <f>SUM(I58:K58)</f>
        <v>0</v>
      </c>
      <c r="M58" s="9"/>
      <c r="N58" s="9"/>
      <c r="O58" s="6">
        <f>ROUND(F58*J58,2)</f>
        <v>0</v>
      </c>
      <c r="P58" s="9"/>
      <c r="Q58" s="6">
        <f>SUM(N58:P58)</f>
        <v>0</v>
      </c>
    </row>
    <row r="59" spans="2:17" s="191" customFormat="1" ht="23" x14ac:dyDescent="0.3">
      <c r="B59" s="87">
        <f>B55+1</f>
        <v>18</v>
      </c>
      <c r="C59" s="87"/>
      <c r="D59" s="164" t="s">
        <v>192</v>
      </c>
      <c r="E59" s="207" t="s">
        <v>18</v>
      </c>
      <c r="F59" s="203">
        <v>71.61</v>
      </c>
      <c r="G59" s="139">
        <v>0</v>
      </c>
      <c r="H59" s="192">
        <v>0</v>
      </c>
      <c r="I59" s="89">
        <f>ROUND(H59*G59,2)</f>
        <v>0</v>
      </c>
      <c r="J59" s="189">
        <v>0</v>
      </c>
      <c r="K59" s="189">
        <v>0</v>
      </c>
      <c r="L59" s="57">
        <f t="shared" ref="L59:L84" si="9">SUM(I59:K59)</f>
        <v>0</v>
      </c>
      <c r="M59" s="57">
        <f>ROUND(F59*G59,2)</f>
        <v>0</v>
      </c>
      <c r="N59" s="161">
        <f>ROUND(F59*I59,2)</f>
        <v>0</v>
      </c>
      <c r="O59" s="6"/>
      <c r="P59" s="57">
        <f>ROUND(F59*K59,2)</f>
        <v>0</v>
      </c>
      <c r="Q59" s="57">
        <f t="shared" ref="Q59:Q84" si="10">SUM(N59:P59)</f>
        <v>0</v>
      </c>
    </row>
    <row r="60" spans="2:17" s="191" customFormat="1" ht="23" x14ac:dyDescent="0.3">
      <c r="B60" s="87"/>
      <c r="C60" s="87"/>
      <c r="D60" s="162" t="s">
        <v>193</v>
      </c>
      <c r="E60" s="207" t="s">
        <v>18</v>
      </c>
      <c r="F60" s="203">
        <v>76</v>
      </c>
      <c r="G60" s="139">
        <v>0</v>
      </c>
      <c r="H60" s="192">
        <v>0</v>
      </c>
      <c r="I60" s="89"/>
      <c r="J60" s="189">
        <v>0</v>
      </c>
      <c r="K60" s="189">
        <v>0</v>
      </c>
      <c r="L60" s="57">
        <f t="shared" si="9"/>
        <v>0</v>
      </c>
      <c r="M60" s="57"/>
      <c r="N60" s="161"/>
      <c r="O60" s="6">
        <f t="shared" ref="O60:O74" si="11">ROUND(J60*F60,2)</f>
        <v>0</v>
      </c>
      <c r="P60" s="57"/>
      <c r="Q60" s="57">
        <f t="shared" si="10"/>
        <v>0</v>
      </c>
    </row>
    <row r="61" spans="2:17" s="191" customFormat="1" ht="23" x14ac:dyDescent="0.3">
      <c r="B61" s="198"/>
      <c r="C61" s="198"/>
      <c r="D61" s="162" t="s">
        <v>186</v>
      </c>
      <c r="E61" s="207" t="s">
        <v>47</v>
      </c>
      <c r="F61" s="203">
        <v>6.02</v>
      </c>
      <c r="G61" s="139">
        <v>0</v>
      </c>
      <c r="H61" s="192">
        <v>0</v>
      </c>
      <c r="I61" s="171"/>
      <c r="J61" s="189">
        <v>0</v>
      </c>
      <c r="K61" s="189">
        <v>0</v>
      </c>
      <c r="L61" s="57">
        <f t="shared" si="9"/>
        <v>0</v>
      </c>
      <c r="M61" s="58"/>
      <c r="N61" s="58"/>
      <c r="O61" s="6">
        <f t="shared" si="11"/>
        <v>0</v>
      </c>
      <c r="P61" s="58"/>
      <c r="Q61" s="57">
        <f t="shared" si="10"/>
        <v>0</v>
      </c>
    </row>
    <row r="62" spans="2:17" s="191" customFormat="1" ht="23" x14ac:dyDescent="0.3">
      <c r="B62" s="87">
        <f>B59+1</f>
        <v>19</v>
      </c>
      <c r="C62" s="87"/>
      <c r="D62" s="164" t="s">
        <v>189</v>
      </c>
      <c r="E62" s="207" t="s">
        <v>18</v>
      </c>
      <c r="F62" s="203">
        <v>47.81</v>
      </c>
      <c r="G62" s="139">
        <v>0</v>
      </c>
      <c r="H62" s="192">
        <v>0</v>
      </c>
      <c r="I62" s="89">
        <f>ROUND(H62*G62,2)</f>
        <v>0</v>
      </c>
      <c r="J62" s="189">
        <v>0</v>
      </c>
      <c r="K62" s="189">
        <v>0</v>
      </c>
      <c r="L62" s="57">
        <f t="shared" si="9"/>
        <v>0</v>
      </c>
      <c r="M62" s="57">
        <f>ROUND(F62*G62,2)</f>
        <v>0</v>
      </c>
      <c r="N62" s="161">
        <f>ROUND(F62*I62,2)</f>
        <v>0</v>
      </c>
      <c r="O62" s="6"/>
      <c r="P62" s="57">
        <f>ROUND(F62*K62,2)</f>
        <v>0</v>
      </c>
      <c r="Q62" s="57">
        <f t="shared" si="10"/>
        <v>0</v>
      </c>
    </row>
    <row r="63" spans="2:17" s="191" customFormat="1" ht="23" x14ac:dyDescent="0.3">
      <c r="B63" s="87"/>
      <c r="C63" s="87"/>
      <c r="D63" s="162" t="s">
        <v>190</v>
      </c>
      <c r="E63" s="207" t="s">
        <v>18</v>
      </c>
      <c r="F63" s="203">
        <v>50</v>
      </c>
      <c r="G63" s="139">
        <v>0</v>
      </c>
      <c r="H63" s="192">
        <v>0</v>
      </c>
      <c r="I63" s="89"/>
      <c r="J63" s="189">
        <v>0</v>
      </c>
      <c r="K63" s="189">
        <v>0</v>
      </c>
      <c r="L63" s="57">
        <f t="shared" si="9"/>
        <v>0</v>
      </c>
      <c r="M63" s="57"/>
      <c r="N63" s="161"/>
      <c r="O63" s="6">
        <f t="shared" si="11"/>
        <v>0</v>
      </c>
      <c r="P63" s="57"/>
      <c r="Q63" s="57">
        <f t="shared" si="10"/>
        <v>0</v>
      </c>
    </row>
    <row r="64" spans="2:17" s="191" customFormat="1" ht="23" x14ac:dyDescent="0.3">
      <c r="B64" s="87"/>
      <c r="C64" s="87"/>
      <c r="D64" s="162" t="s">
        <v>191</v>
      </c>
      <c r="E64" s="207" t="s">
        <v>47</v>
      </c>
      <c r="F64" s="203">
        <v>4.0199999999999996</v>
      </c>
      <c r="G64" s="139">
        <v>0</v>
      </c>
      <c r="H64" s="192">
        <v>0</v>
      </c>
      <c r="I64" s="171"/>
      <c r="J64" s="189">
        <v>0</v>
      </c>
      <c r="K64" s="189">
        <v>0</v>
      </c>
      <c r="L64" s="57">
        <f t="shared" si="9"/>
        <v>0</v>
      </c>
      <c r="M64" s="58"/>
      <c r="N64" s="58"/>
      <c r="O64" s="6">
        <f t="shared" si="11"/>
        <v>0</v>
      </c>
      <c r="P64" s="58"/>
      <c r="Q64" s="57">
        <f t="shared" si="10"/>
        <v>0</v>
      </c>
    </row>
    <row r="65" spans="2:17" s="191" customFormat="1" ht="23" x14ac:dyDescent="0.3">
      <c r="B65" s="87">
        <f>B62+1</f>
        <v>20</v>
      </c>
      <c r="C65" s="87"/>
      <c r="D65" s="164" t="s">
        <v>187</v>
      </c>
      <c r="E65" s="207" t="s">
        <v>18</v>
      </c>
      <c r="F65" s="203">
        <v>28.16</v>
      </c>
      <c r="G65" s="139">
        <v>0</v>
      </c>
      <c r="H65" s="192">
        <v>0</v>
      </c>
      <c r="I65" s="89">
        <f>ROUND(H65*G65,2)</f>
        <v>0</v>
      </c>
      <c r="J65" s="189">
        <v>0</v>
      </c>
      <c r="K65" s="189">
        <v>0</v>
      </c>
      <c r="L65" s="57">
        <f>SUM(I65:K65)</f>
        <v>0</v>
      </c>
      <c r="M65" s="57">
        <f>ROUND(F65*G65,2)</f>
        <v>0</v>
      </c>
      <c r="N65" s="161">
        <f>ROUND(F65*I65,2)</f>
        <v>0</v>
      </c>
      <c r="O65" s="6"/>
      <c r="P65" s="57">
        <f>ROUND(F65*K65,2)</f>
        <v>0</v>
      </c>
      <c r="Q65" s="57">
        <f>SUM(N65:P65)</f>
        <v>0</v>
      </c>
    </row>
    <row r="66" spans="2:17" s="191" customFormat="1" ht="23" x14ac:dyDescent="0.3">
      <c r="B66" s="87"/>
      <c r="C66" s="87"/>
      <c r="D66" s="162" t="s">
        <v>188</v>
      </c>
      <c r="E66" s="207" t="s">
        <v>18</v>
      </c>
      <c r="F66" s="203">
        <v>30</v>
      </c>
      <c r="G66" s="139">
        <v>0</v>
      </c>
      <c r="H66" s="192">
        <v>0</v>
      </c>
      <c r="I66" s="89"/>
      <c r="J66" s="189">
        <v>0</v>
      </c>
      <c r="K66" s="189">
        <v>0</v>
      </c>
      <c r="L66" s="57">
        <f>SUM(I66:K66)</f>
        <v>0</v>
      </c>
      <c r="M66" s="57"/>
      <c r="N66" s="161"/>
      <c r="O66" s="6">
        <f>ROUND(J66*F66,2)</f>
        <v>0</v>
      </c>
      <c r="P66" s="57"/>
      <c r="Q66" s="57">
        <f>SUM(N66:P66)</f>
        <v>0</v>
      </c>
    </row>
    <row r="67" spans="2:17" s="191" customFormat="1" ht="23" x14ac:dyDescent="0.3">
      <c r="B67" s="87"/>
      <c r="C67" s="87"/>
      <c r="D67" s="162" t="s">
        <v>186</v>
      </c>
      <c r="E67" s="207" t="s">
        <v>47</v>
      </c>
      <c r="F67" s="203">
        <v>2.37</v>
      </c>
      <c r="G67" s="139">
        <v>0</v>
      </c>
      <c r="H67" s="192">
        <v>0</v>
      </c>
      <c r="I67" s="171"/>
      <c r="J67" s="189">
        <v>0</v>
      </c>
      <c r="K67" s="189">
        <v>0</v>
      </c>
      <c r="L67" s="57">
        <f>SUM(I67:K67)</f>
        <v>0</v>
      </c>
      <c r="M67" s="58"/>
      <c r="N67" s="58"/>
      <c r="O67" s="6">
        <f>ROUND(J67*F67,2)</f>
        <v>0</v>
      </c>
      <c r="P67" s="58"/>
      <c r="Q67" s="57">
        <f>SUM(N67:P67)</f>
        <v>0</v>
      </c>
    </row>
    <row r="68" spans="2:17" s="191" customFormat="1" ht="23" x14ac:dyDescent="0.3">
      <c r="B68" s="87">
        <f>B65+1</f>
        <v>21</v>
      </c>
      <c r="C68" s="87"/>
      <c r="D68" s="164" t="s">
        <v>183</v>
      </c>
      <c r="E68" s="207" t="s">
        <v>18</v>
      </c>
      <c r="F68" s="203">
        <v>66.099999999999994</v>
      </c>
      <c r="G68" s="139">
        <v>0</v>
      </c>
      <c r="H68" s="192">
        <v>0</v>
      </c>
      <c r="I68" s="89">
        <f>ROUND(H68*G68,2)</f>
        <v>0</v>
      </c>
      <c r="J68" s="189">
        <v>0</v>
      </c>
      <c r="K68" s="189">
        <v>0</v>
      </c>
      <c r="L68" s="57">
        <f t="shared" si="9"/>
        <v>0</v>
      </c>
      <c r="M68" s="57">
        <f>ROUND(F68*G68,2)</f>
        <v>0</v>
      </c>
      <c r="N68" s="161">
        <f>ROUND(F68*I68,2)</f>
        <v>0</v>
      </c>
      <c r="O68" s="6"/>
      <c r="P68" s="57">
        <f>ROUND(F68*K68,2)</f>
        <v>0</v>
      </c>
      <c r="Q68" s="57">
        <f t="shared" si="10"/>
        <v>0</v>
      </c>
    </row>
    <row r="69" spans="2:17" s="191" customFormat="1" ht="23" x14ac:dyDescent="0.3">
      <c r="B69" s="87"/>
      <c r="C69" s="87"/>
      <c r="D69" s="162" t="s">
        <v>184</v>
      </c>
      <c r="E69" s="207" t="s">
        <v>18</v>
      </c>
      <c r="F69" s="203">
        <v>132</v>
      </c>
      <c r="G69" s="139">
        <v>0</v>
      </c>
      <c r="H69" s="192">
        <v>0</v>
      </c>
      <c r="I69" s="89"/>
      <c r="J69" s="189">
        <v>0</v>
      </c>
      <c r="K69" s="189">
        <v>0</v>
      </c>
      <c r="L69" s="57">
        <f t="shared" si="9"/>
        <v>0</v>
      </c>
      <c r="M69" s="57"/>
      <c r="N69" s="161"/>
      <c r="O69" s="6">
        <f t="shared" si="11"/>
        <v>0</v>
      </c>
      <c r="P69" s="57"/>
      <c r="Q69" s="57">
        <f t="shared" si="10"/>
        <v>0</v>
      </c>
    </row>
    <row r="70" spans="2:17" s="191" customFormat="1" ht="23" x14ac:dyDescent="0.3">
      <c r="B70" s="87"/>
      <c r="C70" s="87"/>
      <c r="D70" s="162" t="s">
        <v>185</v>
      </c>
      <c r="E70" s="207" t="s">
        <v>48</v>
      </c>
      <c r="F70" s="203">
        <v>2</v>
      </c>
      <c r="G70" s="139">
        <v>0</v>
      </c>
      <c r="H70" s="192">
        <v>0</v>
      </c>
      <c r="I70" s="89"/>
      <c r="J70" s="189">
        <v>0</v>
      </c>
      <c r="K70" s="189">
        <v>0</v>
      </c>
      <c r="L70" s="57">
        <f>SUM(I70:K70)</f>
        <v>0</v>
      </c>
      <c r="M70" s="57"/>
      <c r="N70" s="161"/>
      <c r="O70" s="6">
        <f>ROUND(J70*F70,2)</f>
        <v>0</v>
      </c>
      <c r="P70" s="57"/>
      <c r="Q70" s="57">
        <f>SUM(N70:P70)</f>
        <v>0</v>
      </c>
    </row>
    <row r="71" spans="2:17" s="191" customFormat="1" ht="23" x14ac:dyDescent="0.3">
      <c r="B71" s="87"/>
      <c r="C71" s="87"/>
      <c r="D71" s="162" t="s">
        <v>186</v>
      </c>
      <c r="E71" s="207" t="s">
        <v>47</v>
      </c>
      <c r="F71" s="203">
        <v>5.55</v>
      </c>
      <c r="G71" s="139">
        <v>0</v>
      </c>
      <c r="H71" s="192">
        <v>0</v>
      </c>
      <c r="I71" s="171"/>
      <c r="J71" s="189">
        <v>0</v>
      </c>
      <c r="K71" s="189">
        <v>0</v>
      </c>
      <c r="L71" s="57">
        <f t="shared" si="9"/>
        <v>0</v>
      </c>
      <c r="M71" s="58"/>
      <c r="N71" s="58"/>
      <c r="O71" s="6">
        <f t="shared" si="11"/>
        <v>0</v>
      </c>
      <c r="P71" s="58"/>
      <c r="Q71" s="57">
        <f t="shared" si="10"/>
        <v>0</v>
      </c>
    </row>
    <row r="72" spans="2:17" s="191" customFormat="1" ht="23" x14ac:dyDescent="0.3">
      <c r="B72" s="87">
        <f>B68+1</f>
        <v>22</v>
      </c>
      <c r="C72" s="87"/>
      <c r="D72" s="166" t="s">
        <v>180</v>
      </c>
      <c r="E72" s="207" t="s">
        <v>18</v>
      </c>
      <c r="F72" s="203">
        <v>66.099999999999994</v>
      </c>
      <c r="G72" s="139">
        <v>0</v>
      </c>
      <c r="H72" s="192">
        <v>0</v>
      </c>
      <c r="I72" s="89">
        <f>ROUND(H72*G72,2)</f>
        <v>0</v>
      </c>
      <c r="J72" s="189">
        <v>0</v>
      </c>
      <c r="K72" s="189">
        <v>0</v>
      </c>
      <c r="L72" s="57">
        <f t="shared" si="9"/>
        <v>0</v>
      </c>
      <c r="M72" s="57">
        <f>ROUND(F72*G72,2)</f>
        <v>0</v>
      </c>
      <c r="N72" s="161">
        <f>ROUND(F72*I72,2)</f>
        <v>0</v>
      </c>
      <c r="O72" s="6"/>
      <c r="P72" s="57">
        <f>ROUND(F72*K72,2)</f>
        <v>0</v>
      </c>
      <c r="Q72" s="57">
        <f t="shared" si="10"/>
        <v>0</v>
      </c>
    </row>
    <row r="73" spans="2:17" s="191" customFormat="1" x14ac:dyDescent="0.3">
      <c r="B73" s="87"/>
      <c r="C73" s="87"/>
      <c r="D73" s="170" t="s">
        <v>181</v>
      </c>
      <c r="E73" s="207" t="s">
        <v>18</v>
      </c>
      <c r="F73" s="203">
        <v>69.3</v>
      </c>
      <c r="G73" s="139">
        <v>0</v>
      </c>
      <c r="H73" s="192">
        <v>0</v>
      </c>
      <c r="I73" s="89"/>
      <c r="J73" s="189">
        <v>0</v>
      </c>
      <c r="K73" s="189">
        <v>0</v>
      </c>
      <c r="L73" s="57">
        <f t="shared" si="9"/>
        <v>0</v>
      </c>
      <c r="M73" s="57"/>
      <c r="N73" s="161"/>
      <c r="O73" s="6">
        <f t="shared" si="11"/>
        <v>0</v>
      </c>
      <c r="P73" s="57"/>
      <c r="Q73" s="57">
        <f t="shared" si="10"/>
        <v>0</v>
      </c>
    </row>
    <row r="74" spans="2:17" s="191" customFormat="1" ht="23" x14ac:dyDescent="0.3">
      <c r="B74" s="87"/>
      <c r="C74" s="87"/>
      <c r="D74" s="162" t="s">
        <v>182</v>
      </c>
      <c r="E74" s="207" t="s">
        <v>47</v>
      </c>
      <c r="F74" s="203">
        <v>6.94</v>
      </c>
      <c r="G74" s="139">
        <v>0</v>
      </c>
      <c r="H74" s="192">
        <v>0</v>
      </c>
      <c r="I74" s="171"/>
      <c r="J74" s="189">
        <v>0</v>
      </c>
      <c r="K74" s="189">
        <v>0</v>
      </c>
      <c r="L74" s="57">
        <f t="shared" si="9"/>
        <v>0</v>
      </c>
      <c r="M74" s="58"/>
      <c r="N74" s="58"/>
      <c r="O74" s="6">
        <f t="shared" si="11"/>
        <v>0</v>
      </c>
      <c r="P74" s="58"/>
      <c r="Q74" s="57">
        <f t="shared" si="10"/>
        <v>0</v>
      </c>
    </row>
    <row r="75" spans="2:17" s="191" customFormat="1" ht="23" x14ac:dyDescent="0.3">
      <c r="B75" s="87">
        <f>B72+1</f>
        <v>23</v>
      </c>
      <c r="C75" s="87"/>
      <c r="D75" s="140" t="s">
        <v>112</v>
      </c>
      <c r="E75" s="207" t="s">
        <v>49</v>
      </c>
      <c r="F75" s="201">
        <v>1</v>
      </c>
      <c r="G75" s="139">
        <v>0</v>
      </c>
      <c r="H75" s="192">
        <v>0</v>
      </c>
      <c r="I75" s="89">
        <f>ROUND(H75*G75,2)</f>
        <v>0</v>
      </c>
      <c r="J75" s="189">
        <v>0</v>
      </c>
      <c r="K75" s="189">
        <v>0</v>
      </c>
      <c r="L75" s="57">
        <f t="shared" si="9"/>
        <v>0</v>
      </c>
      <c r="M75" s="57">
        <f>ROUND(F75*G75,2)</f>
        <v>0</v>
      </c>
      <c r="N75" s="161">
        <f>ROUND(F75*I75,2)</f>
        <v>0</v>
      </c>
      <c r="O75" s="6"/>
      <c r="P75" s="57">
        <f>ROUND(F75*K75,2)</f>
        <v>0</v>
      </c>
      <c r="Q75" s="57">
        <f t="shared" si="10"/>
        <v>0</v>
      </c>
    </row>
    <row r="76" spans="2:17" s="191" customFormat="1" ht="23" x14ac:dyDescent="0.3">
      <c r="B76" s="87"/>
      <c r="C76" s="87"/>
      <c r="D76" s="5" t="s">
        <v>113</v>
      </c>
      <c r="E76" s="207" t="s">
        <v>49</v>
      </c>
      <c r="F76" s="201">
        <v>1</v>
      </c>
      <c r="G76" s="139">
        <v>0</v>
      </c>
      <c r="H76" s="192">
        <v>0</v>
      </c>
      <c r="I76" s="89"/>
      <c r="J76" s="189">
        <v>0</v>
      </c>
      <c r="K76" s="189">
        <v>0</v>
      </c>
      <c r="L76" s="57">
        <f t="shared" si="9"/>
        <v>0</v>
      </c>
      <c r="M76" s="57"/>
      <c r="N76" s="161"/>
      <c r="O76" s="6">
        <f>ROUND(F76*J76,2)</f>
        <v>0</v>
      </c>
      <c r="P76" s="57"/>
      <c r="Q76" s="57">
        <f t="shared" si="10"/>
        <v>0</v>
      </c>
    </row>
    <row r="77" spans="2:17" s="191" customFormat="1" ht="23" x14ac:dyDescent="0.3">
      <c r="B77" s="87"/>
      <c r="C77" s="87"/>
      <c r="D77" s="5" t="s">
        <v>114</v>
      </c>
      <c r="E77" s="207" t="s">
        <v>49</v>
      </c>
      <c r="F77" s="201">
        <v>1</v>
      </c>
      <c r="G77" s="139">
        <v>0</v>
      </c>
      <c r="H77" s="192">
        <v>0</v>
      </c>
      <c r="I77" s="89"/>
      <c r="J77" s="189">
        <v>0</v>
      </c>
      <c r="K77" s="189">
        <v>0</v>
      </c>
      <c r="L77" s="57">
        <f t="shared" si="9"/>
        <v>0</v>
      </c>
      <c r="M77" s="57"/>
      <c r="N77" s="161"/>
      <c r="O77" s="6">
        <f>ROUND(F77*J77,2)</f>
        <v>0</v>
      </c>
      <c r="P77" s="57"/>
      <c r="Q77" s="57">
        <f t="shared" si="10"/>
        <v>0</v>
      </c>
    </row>
    <row r="78" spans="2:17" s="191" customFormat="1" ht="23" x14ac:dyDescent="0.3">
      <c r="B78" s="87">
        <f>B75+1</f>
        <v>24</v>
      </c>
      <c r="C78" s="87"/>
      <c r="D78" s="166" t="s">
        <v>169</v>
      </c>
      <c r="E78" s="207" t="s">
        <v>49</v>
      </c>
      <c r="F78" s="203">
        <v>1</v>
      </c>
      <c r="G78" s="139">
        <v>0</v>
      </c>
      <c r="H78" s="192">
        <v>0</v>
      </c>
      <c r="I78" s="89">
        <f>ROUND(H78*G78,2)</f>
        <v>0</v>
      </c>
      <c r="J78" s="189">
        <v>0</v>
      </c>
      <c r="K78" s="189">
        <v>0</v>
      </c>
      <c r="L78" s="57">
        <f t="shared" si="9"/>
        <v>0</v>
      </c>
      <c r="M78" s="57">
        <f>ROUND(F78*G78,2)</f>
        <v>0</v>
      </c>
      <c r="N78" s="161">
        <f>ROUND(F78*I78,2)</f>
        <v>0</v>
      </c>
      <c r="O78" s="6"/>
      <c r="P78" s="57">
        <f>ROUND(F78*K78,2)</f>
        <v>0</v>
      </c>
      <c r="Q78" s="57">
        <f t="shared" si="10"/>
        <v>0</v>
      </c>
    </row>
    <row r="79" spans="2:17" s="191" customFormat="1" ht="23" x14ac:dyDescent="0.3">
      <c r="B79" s="87"/>
      <c r="C79" s="87"/>
      <c r="D79" s="170" t="s">
        <v>170</v>
      </c>
      <c r="E79" s="207" t="s">
        <v>49</v>
      </c>
      <c r="F79" s="203">
        <v>1</v>
      </c>
      <c r="G79" s="139">
        <v>0</v>
      </c>
      <c r="H79" s="192">
        <v>0</v>
      </c>
      <c r="I79" s="89"/>
      <c r="J79" s="189">
        <v>0</v>
      </c>
      <c r="K79" s="189">
        <v>0</v>
      </c>
      <c r="L79" s="57">
        <f t="shared" si="9"/>
        <v>0</v>
      </c>
      <c r="M79" s="57"/>
      <c r="N79" s="161"/>
      <c r="O79" s="6">
        <f>ROUND(J79*F79,2)</f>
        <v>0</v>
      </c>
      <c r="P79" s="57"/>
      <c r="Q79" s="57">
        <f t="shared" si="10"/>
        <v>0</v>
      </c>
    </row>
    <row r="80" spans="2:17" s="191" customFormat="1" x14ac:dyDescent="0.3">
      <c r="B80" s="87"/>
      <c r="C80" s="87"/>
      <c r="D80" s="170" t="s">
        <v>115</v>
      </c>
      <c r="E80" s="207" t="s">
        <v>49</v>
      </c>
      <c r="F80" s="203">
        <v>1</v>
      </c>
      <c r="G80" s="139">
        <v>0</v>
      </c>
      <c r="H80" s="192">
        <v>0</v>
      </c>
      <c r="I80" s="89"/>
      <c r="J80" s="189">
        <v>0</v>
      </c>
      <c r="K80" s="189">
        <v>0</v>
      </c>
      <c r="L80" s="57">
        <f t="shared" si="9"/>
        <v>0</v>
      </c>
      <c r="M80" s="57"/>
      <c r="N80" s="161"/>
      <c r="O80" s="6">
        <f>ROUND(J80*F80,2)</f>
        <v>0</v>
      </c>
      <c r="P80" s="57"/>
      <c r="Q80" s="57">
        <f t="shared" si="10"/>
        <v>0</v>
      </c>
    </row>
    <row r="81" spans="2:17" s="191" customFormat="1" x14ac:dyDescent="0.3">
      <c r="B81" s="87">
        <f>B78+1</f>
        <v>25</v>
      </c>
      <c r="C81" s="87"/>
      <c r="D81" s="164" t="s">
        <v>166</v>
      </c>
      <c r="E81" s="207" t="s">
        <v>18</v>
      </c>
      <c r="F81" s="203">
        <v>39</v>
      </c>
      <c r="G81" s="139">
        <v>0</v>
      </c>
      <c r="H81" s="192">
        <v>0</v>
      </c>
      <c r="I81" s="89">
        <f>ROUND(H81*G81,2)</f>
        <v>0</v>
      </c>
      <c r="J81" s="189">
        <v>0</v>
      </c>
      <c r="K81" s="189">
        <v>0</v>
      </c>
      <c r="L81" s="57">
        <f t="shared" si="9"/>
        <v>0</v>
      </c>
      <c r="M81" s="57">
        <f>ROUND(F81*G81,2)</f>
        <v>0</v>
      </c>
      <c r="N81" s="161">
        <f>ROUND(F81*I81,2)</f>
        <v>0</v>
      </c>
      <c r="O81" s="6"/>
      <c r="P81" s="57">
        <f>ROUND(F81*K81,2)</f>
        <v>0</v>
      </c>
      <c r="Q81" s="57">
        <f t="shared" si="10"/>
        <v>0</v>
      </c>
    </row>
    <row r="82" spans="2:17" s="191" customFormat="1" ht="23" x14ac:dyDescent="0.3">
      <c r="B82" s="87"/>
      <c r="C82" s="87"/>
      <c r="D82" s="162" t="s">
        <v>167</v>
      </c>
      <c r="E82" s="207" t="s">
        <v>48</v>
      </c>
      <c r="F82" s="203">
        <v>42</v>
      </c>
      <c r="G82" s="139">
        <v>0</v>
      </c>
      <c r="H82" s="192">
        <v>0</v>
      </c>
      <c r="I82" s="89"/>
      <c r="J82" s="189">
        <v>0</v>
      </c>
      <c r="K82" s="189">
        <v>0</v>
      </c>
      <c r="L82" s="57">
        <f t="shared" si="9"/>
        <v>0</v>
      </c>
      <c r="M82" s="57"/>
      <c r="N82" s="161"/>
      <c r="O82" s="6">
        <f>ROUND(F82*J82,2)</f>
        <v>0</v>
      </c>
      <c r="P82" s="57"/>
      <c r="Q82" s="57">
        <f t="shared" si="10"/>
        <v>0</v>
      </c>
    </row>
    <row r="83" spans="2:17" s="191" customFormat="1" ht="18.75" customHeight="1" x14ac:dyDescent="0.3">
      <c r="B83" s="87"/>
      <c r="C83" s="87"/>
      <c r="D83" s="162" t="s">
        <v>168</v>
      </c>
      <c r="E83" s="207" t="s">
        <v>48</v>
      </c>
      <c r="F83" s="203">
        <v>26</v>
      </c>
      <c r="G83" s="139">
        <v>0</v>
      </c>
      <c r="H83" s="192">
        <v>0</v>
      </c>
      <c r="I83" s="89"/>
      <c r="J83" s="189">
        <v>0</v>
      </c>
      <c r="K83" s="189">
        <v>0</v>
      </c>
      <c r="L83" s="57">
        <f t="shared" si="9"/>
        <v>0</v>
      </c>
      <c r="M83" s="57"/>
      <c r="N83" s="161"/>
      <c r="O83" s="6">
        <f>ROUND(F83*J83,2)</f>
        <v>0</v>
      </c>
      <c r="P83" s="57"/>
      <c r="Q83" s="57">
        <f t="shared" si="10"/>
        <v>0</v>
      </c>
    </row>
    <row r="84" spans="2:17" s="191" customFormat="1" x14ac:dyDescent="0.3">
      <c r="B84" s="87"/>
      <c r="C84" s="87"/>
      <c r="D84" s="162" t="s">
        <v>150</v>
      </c>
      <c r="E84" s="207" t="s">
        <v>18</v>
      </c>
      <c r="F84" s="203">
        <v>39</v>
      </c>
      <c r="G84" s="139">
        <v>0</v>
      </c>
      <c r="H84" s="192">
        <v>0</v>
      </c>
      <c r="I84" s="89"/>
      <c r="J84" s="189">
        <v>0</v>
      </c>
      <c r="K84" s="189">
        <v>0</v>
      </c>
      <c r="L84" s="57">
        <f t="shared" si="9"/>
        <v>0</v>
      </c>
      <c r="M84" s="57"/>
      <c r="N84" s="161"/>
      <c r="O84" s="6">
        <f>ROUND(F84*J84,2)</f>
        <v>0</v>
      </c>
      <c r="P84" s="57"/>
      <c r="Q84" s="57">
        <f t="shared" si="10"/>
        <v>0</v>
      </c>
    </row>
    <row r="85" spans="2:17" s="191" customFormat="1" x14ac:dyDescent="0.3">
      <c r="B85" s="87"/>
      <c r="C85" s="87"/>
      <c r="D85" s="164" t="s">
        <v>119</v>
      </c>
      <c r="E85" s="206"/>
      <c r="F85" s="203"/>
      <c r="G85" s="139">
        <v>0</v>
      </c>
      <c r="H85" s="192">
        <v>0</v>
      </c>
      <c r="I85" s="6"/>
      <c r="J85" s="189">
        <v>0</v>
      </c>
      <c r="K85" s="189">
        <v>0</v>
      </c>
      <c r="L85" s="6"/>
      <c r="M85" s="9"/>
      <c r="N85" s="9"/>
      <c r="O85" s="9"/>
      <c r="P85" s="9"/>
      <c r="Q85" s="6"/>
    </row>
    <row r="86" spans="2:17" s="191" customFormat="1" ht="23" x14ac:dyDescent="0.3">
      <c r="B86" s="87">
        <f>B81+1</f>
        <v>26</v>
      </c>
      <c r="C86" s="87"/>
      <c r="D86" s="158" t="s">
        <v>120</v>
      </c>
      <c r="E86" s="206" t="s">
        <v>20</v>
      </c>
      <c r="F86" s="203">
        <v>4.16</v>
      </c>
      <c r="G86" s="139">
        <v>0</v>
      </c>
      <c r="H86" s="192">
        <v>0</v>
      </c>
      <c r="I86" s="6">
        <f>ROUND(H86*G86,2)</f>
        <v>0</v>
      </c>
      <c r="J86" s="189">
        <v>0</v>
      </c>
      <c r="K86" s="189">
        <v>0</v>
      </c>
      <c r="L86" s="6">
        <f t="shared" ref="L86:L96" si="12">SUM(I86:K86)</f>
        <v>0</v>
      </c>
      <c r="M86" s="9">
        <f>ROUND(F86*G86,2)</f>
        <v>0</v>
      </c>
      <c r="N86" s="9">
        <f>ROUND(F86*I86,2)</f>
        <v>0</v>
      </c>
      <c r="O86" s="9"/>
      <c r="P86" s="9">
        <f>ROUND(F86*K86,2)</f>
        <v>0</v>
      </c>
      <c r="Q86" s="6">
        <f t="shared" ref="Q86:Q96" si="13">SUM(N86:P86)</f>
        <v>0</v>
      </c>
    </row>
    <row r="87" spans="2:17" s="191" customFormat="1" ht="23" x14ac:dyDescent="0.3">
      <c r="B87" s="87">
        <f>B86+1</f>
        <v>27</v>
      </c>
      <c r="C87" s="87"/>
      <c r="D87" s="158" t="s">
        <v>142</v>
      </c>
      <c r="E87" s="206" t="s">
        <v>20</v>
      </c>
      <c r="F87" s="203">
        <v>4.16</v>
      </c>
      <c r="G87" s="139">
        <v>0</v>
      </c>
      <c r="H87" s="192">
        <v>0</v>
      </c>
      <c r="I87" s="6">
        <f>ROUND(H87*G87,2)</f>
        <v>0</v>
      </c>
      <c r="J87" s="189">
        <v>0</v>
      </c>
      <c r="K87" s="189">
        <v>0</v>
      </c>
      <c r="L87" s="6">
        <f t="shared" si="12"/>
        <v>0</v>
      </c>
      <c r="M87" s="9">
        <f>ROUND(F87*G87,2)</f>
        <v>0</v>
      </c>
      <c r="N87" s="9">
        <f>ROUND(F87*I87,2)</f>
        <v>0</v>
      </c>
      <c r="O87" s="9"/>
      <c r="P87" s="9">
        <f>ROUND(F87*K87,2)</f>
        <v>0</v>
      </c>
      <c r="Q87" s="6">
        <f t="shared" si="13"/>
        <v>0</v>
      </c>
    </row>
    <row r="88" spans="2:17" s="191" customFormat="1" ht="23" x14ac:dyDescent="0.3">
      <c r="B88" s="87"/>
      <c r="C88" s="87"/>
      <c r="D88" s="141" t="s">
        <v>87</v>
      </c>
      <c r="E88" s="206" t="s">
        <v>81</v>
      </c>
      <c r="F88" s="203">
        <v>1.37</v>
      </c>
      <c r="G88" s="139">
        <v>0</v>
      </c>
      <c r="H88" s="192">
        <v>0</v>
      </c>
      <c r="I88" s="6"/>
      <c r="J88" s="189">
        <v>0</v>
      </c>
      <c r="K88" s="189">
        <v>0</v>
      </c>
      <c r="L88" s="6">
        <f t="shared" si="12"/>
        <v>0</v>
      </c>
      <c r="M88" s="9"/>
      <c r="N88" s="9"/>
      <c r="O88" s="9">
        <f t="shared" ref="O88:O93" si="14">ROUND(F88*J88,2)</f>
        <v>0</v>
      </c>
      <c r="P88" s="9"/>
      <c r="Q88" s="6">
        <f t="shared" si="13"/>
        <v>0</v>
      </c>
    </row>
    <row r="89" spans="2:17" s="191" customFormat="1" ht="23" x14ac:dyDescent="0.3">
      <c r="B89" s="87"/>
      <c r="C89" s="87"/>
      <c r="D89" s="141" t="s">
        <v>88</v>
      </c>
      <c r="E89" s="206" t="s">
        <v>86</v>
      </c>
      <c r="F89" s="203">
        <v>68.64</v>
      </c>
      <c r="G89" s="139">
        <v>0</v>
      </c>
      <c r="H89" s="192">
        <v>0</v>
      </c>
      <c r="I89" s="6"/>
      <c r="J89" s="189">
        <v>0</v>
      </c>
      <c r="K89" s="189">
        <v>0</v>
      </c>
      <c r="L89" s="6">
        <f t="shared" si="12"/>
        <v>0</v>
      </c>
      <c r="M89" s="9"/>
      <c r="N89" s="9"/>
      <c r="O89" s="9">
        <f t="shared" si="14"/>
        <v>0</v>
      </c>
      <c r="P89" s="9"/>
      <c r="Q89" s="6">
        <f t="shared" si="13"/>
        <v>0</v>
      </c>
    </row>
    <row r="90" spans="2:17" s="191" customFormat="1" x14ac:dyDescent="0.3">
      <c r="B90" s="87"/>
      <c r="C90" s="87"/>
      <c r="D90" s="141" t="s">
        <v>50</v>
      </c>
      <c r="E90" s="206" t="s">
        <v>20</v>
      </c>
      <c r="F90" s="203">
        <v>4.16</v>
      </c>
      <c r="G90" s="139">
        <v>0</v>
      </c>
      <c r="H90" s="192">
        <v>0</v>
      </c>
      <c r="I90" s="6"/>
      <c r="J90" s="189">
        <v>0</v>
      </c>
      <c r="K90" s="189">
        <v>0</v>
      </c>
      <c r="L90" s="6">
        <f t="shared" si="12"/>
        <v>0</v>
      </c>
      <c r="M90" s="9"/>
      <c r="N90" s="9"/>
      <c r="O90" s="9">
        <f t="shared" si="14"/>
        <v>0</v>
      </c>
      <c r="P90" s="9"/>
      <c r="Q90" s="6">
        <f t="shared" si="13"/>
        <v>0</v>
      </c>
    </row>
    <row r="91" spans="2:17" s="191" customFormat="1" ht="46" x14ac:dyDescent="0.3">
      <c r="B91" s="87">
        <f>B87+1</f>
        <v>28</v>
      </c>
      <c r="C91" s="87"/>
      <c r="D91" s="158" t="s">
        <v>121</v>
      </c>
      <c r="E91" s="206" t="s">
        <v>20</v>
      </c>
      <c r="F91" s="203">
        <v>4.16</v>
      </c>
      <c r="G91" s="139">
        <v>0</v>
      </c>
      <c r="H91" s="192">
        <v>0</v>
      </c>
      <c r="I91" s="6">
        <f>ROUND(H91*G91,2)</f>
        <v>0</v>
      </c>
      <c r="J91" s="189">
        <v>0</v>
      </c>
      <c r="K91" s="189">
        <v>0</v>
      </c>
      <c r="L91" s="6">
        <f t="shared" si="12"/>
        <v>0</v>
      </c>
      <c r="M91" s="9">
        <f>ROUND(F91*G91,2)</f>
        <v>0</v>
      </c>
      <c r="N91" s="9">
        <f>ROUND(F91*I91,2)</f>
        <v>0</v>
      </c>
      <c r="O91" s="9"/>
      <c r="P91" s="9">
        <f>ROUND(F91*K91,2)</f>
        <v>0</v>
      </c>
      <c r="Q91" s="6">
        <f t="shared" si="13"/>
        <v>0</v>
      </c>
    </row>
    <row r="92" spans="2:17" s="191" customFormat="1" ht="23" x14ac:dyDescent="0.3">
      <c r="B92" s="87"/>
      <c r="C92" s="87"/>
      <c r="D92" s="141" t="s">
        <v>87</v>
      </c>
      <c r="E92" s="206" t="s">
        <v>81</v>
      </c>
      <c r="F92" s="203">
        <v>1.37</v>
      </c>
      <c r="G92" s="139">
        <v>0</v>
      </c>
      <c r="H92" s="192">
        <v>0</v>
      </c>
      <c r="I92" s="6"/>
      <c r="J92" s="189">
        <v>0</v>
      </c>
      <c r="K92" s="189">
        <v>0</v>
      </c>
      <c r="L92" s="6">
        <f t="shared" si="12"/>
        <v>0</v>
      </c>
      <c r="M92" s="9"/>
      <c r="N92" s="9"/>
      <c r="O92" s="9">
        <f t="shared" si="14"/>
        <v>0</v>
      </c>
      <c r="P92" s="9"/>
      <c r="Q92" s="6">
        <f t="shared" si="13"/>
        <v>0</v>
      </c>
    </row>
    <row r="93" spans="2:17" s="191" customFormat="1" ht="34.5" x14ac:dyDescent="0.3">
      <c r="B93" s="87"/>
      <c r="C93" s="87"/>
      <c r="D93" s="141" t="s">
        <v>89</v>
      </c>
      <c r="E93" s="206" t="s">
        <v>81</v>
      </c>
      <c r="F93" s="203">
        <v>2.7</v>
      </c>
      <c r="G93" s="139">
        <v>0</v>
      </c>
      <c r="H93" s="192">
        <v>0</v>
      </c>
      <c r="I93" s="6"/>
      <c r="J93" s="189">
        <v>0</v>
      </c>
      <c r="K93" s="189">
        <v>0</v>
      </c>
      <c r="L93" s="6">
        <f t="shared" si="12"/>
        <v>0</v>
      </c>
      <c r="M93" s="9"/>
      <c r="N93" s="9"/>
      <c r="O93" s="9">
        <f t="shared" si="14"/>
        <v>0</v>
      </c>
      <c r="P93" s="9"/>
      <c r="Q93" s="6">
        <f t="shared" si="13"/>
        <v>0</v>
      </c>
    </row>
    <row r="94" spans="2:17" s="191" customFormat="1" ht="23" x14ac:dyDescent="0.3">
      <c r="B94" s="87">
        <f>B91+1</f>
        <v>29</v>
      </c>
      <c r="C94" s="87"/>
      <c r="D94" s="168" t="s">
        <v>122</v>
      </c>
      <c r="E94" s="200" t="s">
        <v>48</v>
      </c>
      <c r="F94" s="201">
        <v>1</v>
      </c>
      <c r="G94" s="139">
        <v>0</v>
      </c>
      <c r="H94" s="192">
        <v>0</v>
      </c>
      <c r="I94" s="89">
        <f>ROUND(H94*G94,2)</f>
        <v>0</v>
      </c>
      <c r="J94" s="189">
        <v>0</v>
      </c>
      <c r="K94" s="189">
        <v>0</v>
      </c>
      <c r="L94" s="57">
        <f t="shared" si="12"/>
        <v>0</v>
      </c>
      <c r="M94" s="57">
        <f>ROUND(F94*G94,2)</f>
        <v>0</v>
      </c>
      <c r="N94" s="161">
        <f>ROUND(F94*I94,2)</f>
        <v>0</v>
      </c>
      <c r="O94" s="6"/>
      <c r="P94" s="57">
        <f>ROUND(F94*K94,2)</f>
        <v>0</v>
      </c>
      <c r="Q94" s="57">
        <f t="shared" si="13"/>
        <v>0</v>
      </c>
    </row>
    <row r="95" spans="2:17" s="191" customFormat="1" ht="23" x14ac:dyDescent="0.3">
      <c r="B95" s="87"/>
      <c r="C95" s="87"/>
      <c r="D95" s="169" t="s">
        <v>123</v>
      </c>
      <c r="E95" s="200" t="s">
        <v>49</v>
      </c>
      <c r="F95" s="201">
        <v>1</v>
      </c>
      <c r="G95" s="139">
        <v>0</v>
      </c>
      <c r="H95" s="192">
        <v>0</v>
      </c>
      <c r="I95" s="89"/>
      <c r="J95" s="189">
        <v>0</v>
      </c>
      <c r="K95" s="189">
        <v>0</v>
      </c>
      <c r="L95" s="57">
        <f t="shared" si="12"/>
        <v>0</v>
      </c>
      <c r="M95" s="57"/>
      <c r="N95" s="161"/>
      <c r="O95" s="6">
        <f>ROUND(J95*F95,2)</f>
        <v>0</v>
      </c>
      <c r="P95" s="57"/>
      <c r="Q95" s="57">
        <f t="shared" si="13"/>
        <v>0</v>
      </c>
    </row>
    <row r="96" spans="2:17" s="191" customFormat="1" ht="23" x14ac:dyDescent="0.3">
      <c r="B96" s="87"/>
      <c r="C96" s="87"/>
      <c r="D96" s="169" t="s">
        <v>90</v>
      </c>
      <c r="E96" s="200" t="s">
        <v>49</v>
      </c>
      <c r="F96" s="201">
        <v>1</v>
      </c>
      <c r="G96" s="139">
        <v>0</v>
      </c>
      <c r="H96" s="192">
        <v>0</v>
      </c>
      <c r="I96" s="89"/>
      <c r="J96" s="189">
        <v>0</v>
      </c>
      <c r="K96" s="189">
        <v>0</v>
      </c>
      <c r="L96" s="57">
        <f t="shared" si="12"/>
        <v>0</v>
      </c>
      <c r="M96" s="57"/>
      <c r="N96" s="161"/>
      <c r="O96" s="6">
        <f>ROUND(J96*F96,2)</f>
        <v>0</v>
      </c>
      <c r="P96" s="57"/>
      <c r="Q96" s="57">
        <f t="shared" si="13"/>
        <v>0</v>
      </c>
    </row>
    <row r="97" spans="2:17" s="191" customFormat="1" ht="23" x14ac:dyDescent="0.3">
      <c r="B97" s="87"/>
      <c r="C97" s="87"/>
      <c r="D97" s="157" t="s">
        <v>116</v>
      </c>
      <c r="E97" s="207"/>
      <c r="F97" s="201"/>
      <c r="G97" s="139">
        <v>0</v>
      </c>
      <c r="H97" s="192">
        <v>0</v>
      </c>
      <c r="I97" s="89"/>
      <c r="J97" s="189">
        <v>0</v>
      </c>
      <c r="K97" s="189">
        <v>0</v>
      </c>
      <c r="L97" s="57"/>
      <c r="M97" s="57"/>
      <c r="N97" s="161"/>
      <c r="O97" s="6"/>
      <c r="P97" s="57"/>
      <c r="Q97" s="57"/>
    </row>
    <row r="98" spans="2:17" s="191" customFormat="1" x14ac:dyDescent="0.3">
      <c r="B98" s="87">
        <f>B94+1</f>
        <v>30</v>
      </c>
      <c r="C98" s="87"/>
      <c r="D98" s="164" t="s">
        <v>117</v>
      </c>
      <c r="E98" s="207" t="s">
        <v>18</v>
      </c>
      <c r="F98" s="203">
        <v>71.61</v>
      </c>
      <c r="G98" s="139">
        <v>0</v>
      </c>
      <c r="H98" s="192">
        <v>0</v>
      </c>
      <c r="I98" s="89">
        <f>ROUND(H98*G98,2)</f>
        <v>0</v>
      </c>
      <c r="J98" s="189">
        <v>0</v>
      </c>
      <c r="K98" s="189">
        <v>0</v>
      </c>
      <c r="L98" s="57">
        <f t="shared" ref="L98:L111" si="15">SUM(I98:K98)</f>
        <v>0</v>
      </c>
      <c r="M98" s="57">
        <f>ROUND(F98*G98,2)</f>
        <v>0</v>
      </c>
      <c r="N98" s="161">
        <f>ROUND(F98*I98,2)</f>
        <v>0</v>
      </c>
      <c r="O98" s="6"/>
      <c r="P98" s="57">
        <f>ROUND(F98*K98,2)</f>
        <v>0</v>
      </c>
      <c r="Q98" s="57">
        <f t="shared" ref="Q98:Q111" si="16">SUM(N98:P98)</f>
        <v>0</v>
      </c>
    </row>
    <row r="99" spans="2:17" s="191" customFormat="1" x14ac:dyDescent="0.3">
      <c r="B99" s="87"/>
      <c r="C99" s="87"/>
      <c r="D99" s="162" t="s">
        <v>92</v>
      </c>
      <c r="E99" s="207" t="s">
        <v>18</v>
      </c>
      <c r="F99" s="203">
        <v>75</v>
      </c>
      <c r="G99" s="139">
        <v>0</v>
      </c>
      <c r="H99" s="192">
        <v>0</v>
      </c>
      <c r="I99" s="89"/>
      <c r="J99" s="189">
        <v>0</v>
      </c>
      <c r="K99" s="189">
        <v>0</v>
      </c>
      <c r="L99" s="57">
        <f t="shared" si="15"/>
        <v>0</v>
      </c>
      <c r="M99" s="57"/>
      <c r="N99" s="161"/>
      <c r="O99" s="6">
        <f t="shared" ref="O99:O111" si="17">ROUND(F99*J99,2)</f>
        <v>0</v>
      </c>
      <c r="P99" s="57"/>
      <c r="Q99" s="57">
        <f t="shared" si="16"/>
        <v>0</v>
      </c>
    </row>
    <row r="100" spans="2:17" s="124" customFormat="1" x14ac:dyDescent="0.3">
      <c r="B100" s="114"/>
      <c r="C100" s="114"/>
      <c r="D100" s="162" t="s">
        <v>93</v>
      </c>
      <c r="E100" s="207" t="s">
        <v>48</v>
      </c>
      <c r="F100" s="203">
        <v>120</v>
      </c>
      <c r="G100" s="139">
        <v>0</v>
      </c>
      <c r="H100" s="192">
        <v>0</v>
      </c>
      <c r="I100" s="89"/>
      <c r="J100" s="189">
        <v>0</v>
      </c>
      <c r="K100" s="189">
        <v>0</v>
      </c>
      <c r="L100" s="57">
        <f t="shared" si="15"/>
        <v>0</v>
      </c>
      <c r="M100" s="57"/>
      <c r="N100" s="112"/>
      <c r="O100" s="73">
        <f t="shared" si="17"/>
        <v>0</v>
      </c>
      <c r="P100" s="107"/>
      <c r="Q100" s="107">
        <f t="shared" si="16"/>
        <v>0</v>
      </c>
    </row>
    <row r="101" spans="2:17" s="124" customFormat="1" x14ac:dyDescent="0.3">
      <c r="B101" s="114"/>
      <c r="C101" s="114"/>
      <c r="D101" s="162" t="s">
        <v>94</v>
      </c>
      <c r="E101" s="207" t="s">
        <v>48</v>
      </c>
      <c r="F101" s="203">
        <v>28</v>
      </c>
      <c r="G101" s="139">
        <v>0</v>
      </c>
      <c r="H101" s="192">
        <v>0</v>
      </c>
      <c r="I101" s="89"/>
      <c r="J101" s="189">
        <v>0</v>
      </c>
      <c r="K101" s="189">
        <v>0</v>
      </c>
      <c r="L101" s="57">
        <f t="shared" si="15"/>
        <v>0</v>
      </c>
      <c r="M101" s="57"/>
      <c r="N101" s="112"/>
      <c r="O101" s="73">
        <f t="shared" si="17"/>
        <v>0</v>
      </c>
      <c r="P101" s="107"/>
      <c r="Q101" s="107">
        <f t="shared" si="16"/>
        <v>0</v>
      </c>
    </row>
    <row r="102" spans="2:17" s="124" customFormat="1" x14ac:dyDescent="0.3">
      <c r="B102" s="114"/>
      <c r="C102" s="114"/>
      <c r="D102" s="162" t="s">
        <v>95</v>
      </c>
      <c r="E102" s="207" t="s">
        <v>48</v>
      </c>
      <c r="F102" s="203">
        <v>25</v>
      </c>
      <c r="G102" s="139">
        <v>0</v>
      </c>
      <c r="H102" s="192">
        <v>0</v>
      </c>
      <c r="I102" s="89"/>
      <c r="J102" s="189">
        <v>0</v>
      </c>
      <c r="K102" s="189">
        <v>0</v>
      </c>
      <c r="L102" s="57">
        <f t="shared" si="15"/>
        <v>0</v>
      </c>
      <c r="M102" s="57"/>
      <c r="N102" s="112"/>
      <c r="O102" s="73">
        <f t="shared" si="17"/>
        <v>0</v>
      </c>
      <c r="P102" s="107"/>
      <c r="Q102" s="107">
        <f t="shared" si="16"/>
        <v>0</v>
      </c>
    </row>
    <row r="103" spans="2:17" s="124" customFormat="1" x14ac:dyDescent="0.3">
      <c r="B103" s="114"/>
      <c r="C103" s="114"/>
      <c r="D103" s="162" t="s">
        <v>143</v>
      </c>
      <c r="E103" s="207" t="s">
        <v>48</v>
      </c>
      <c r="F103" s="203">
        <v>10</v>
      </c>
      <c r="G103" s="139">
        <v>0</v>
      </c>
      <c r="H103" s="192">
        <v>0</v>
      </c>
      <c r="I103" s="89"/>
      <c r="J103" s="189">
        <v>0</v>
      </c>
      <c r="K103" s="189">
        <v>0</v>
      </c>
      <c r="L103" s="57">
        <f>SUM(I103:K103)</f>
        <v>0</v>
      </c>
      <c r="M103" s="57"/>
      <c r="N103" s="112"/>
      <c r="O103" s="73">
        <f>ROUND(F103*J103,2)</f>
        <v>0</v>
      </c>
      <c r="P103" s="107"/>
      <c r="Q103" s="107">
        <f>SUM(N103:P103)</f>
        <v>0</v>
      </c>
    </row>
    <row r="104" spans="2:17" s="124" customFormat="1" ht="16.5" customHeight="1" x14ac:dyDescent="0.3">
      <c r="B104" s="114"/>
      <c r="C104" s="114"/>
      <c r="D104" s="162" t="s">
        <v>91</v>
      </c>
      <c r="E104" s="207" t="s">
        <v>48</v>
      </c>
      <c r="F104" s="203">
        <v>14</v>
      </c>
      <c r="G104" s="139">
        <v>0</v>
      </c>
      <c r="H104" s="192">
        <v>0</v>
      </c>
      <c r="I104" s="89"/>
      <c r="J104" s="189">
        <v>0</v>
      </c>
      <c r="K104" s="189">
        <v>0</v>
      </c>
      <c r="L104" s="57">
        <f t="shared" si="15"/>
        <v>0</v>
      </c>
      <c r="M104" s="57"/>
      <c r="N104" s="112"/>
      <c r="O104" s="73">
        <f t="shared" si="17"/>
        <v>0</v>
      </c>
      <c r="P104" s="107"/>
      <c r="Q104" s="107">
        <f t="shared" si="16"/>
        <v>0</v>
      </c>
    </row>
    <row r="105" spans="2:17" s="124" customFormat="1" x14ac:dyDescent="0.3">
      <c r="B105" s="114"/>
      <c r="C105" s="114"/>
      <c r="D105" s="162" t="s">
        <v>96</v>
      </c>
      <c r="E105" s="207" t="s">
        <v>18</v>
      </c>
      <c r="F105" s="203">
        <v>71.61</v>
      </c>
      <c r="G105" s="139">
        <v>0</v>
      </c>
      <c r="H105" s="192">
        <v>0</v>
      </c>
      <c r="I105" s="89"/>
      <c r="J105" s="189">
        <v>0</v>
      </c>
      <c r="K105" s="189">
        <v>0</v>
      </c>
      <c r="L105" s="57">
        <f t="shared" si="15"/>
        <v>0</v>
      </c>
      <c r="M105" s="57"/>
      <c r="N105" s="112"/>
      <c r="O105" s="73">
        <f t="shared" si="17"/>
        <v>0</v>
      </c>
      <c r="P105" s="107"/>
      <c r="Q105" s="107">
        <f t="shared" si="16"/>
        <v>0</v>
      </c>
    </row>
    <row r="106" spans="2:17" s="191" customFormat="1" x14ac:dyDescent="0.3">
      <c r="B106" s="87">
        <f>B98+1</f>
        <v>31</v>
      </c>
      <c r="C106" s="87"/>
      <c r="D106" s="167" t="s">
        <v>118</v>
      </c>
      <c r="E106" s="207" t="s">
        <v>18</v>
      </c>
      <c r="F106" s="203">
        <v>88.2</v>
      </c>
      <c r="G106" s="139">
        <v>0</v>
      </c>
      <c r="H106" s="192">
        <v>0</v>
      </c>
      <c r="I106" s="89">
        <f>ROUND(H106*G106,2)</f>
        <v>0</v>
      </c>
      <c r="J106" s="189">
        <v>0</v>
      </c>
      <c r="K106" s="189">
        <v>0</v>
      </c>
      <c r="L106" s="57">
        <f t="shared" si="15"/>
        <v>0</v>
      </c>
      <c r="M106" s="57">
        <f>ROUND(F106*G106,2)</f>
        <v>0</v>
      </c>
      <c r="N106" s="161">
        <f>ROUND(F106*I106,2)</f>
        <v>0</v>
      </c>
      <c r="O106" s="6"/>
      <c r="P106" s="57">
        <f>ROUND(F106*K106,2)</f>
        <v>0</v>
      </c>
      <c r="Q106" s="57">
        <f t="shared" si="16"/>
        <v>0</v>
      </c>
    </row>
    <row r="107" spans="2:17" s="124" customFormat="1" x14ac:dyDescent="0.3">
      <c r="B107" s="114"/>
      <c r="C107" s="114"/>
      <c r="D107" s="162" t="s">
        <v>125</v>
      </c>
      <c r="E107" s="207" t="s">
        <v>18</v>
      </c>
      <c r="F107" s="203">
        <v>92.5</v>
      </c>
      <c r="G107" s="139">
        <v>0</v>
      </c>
      <c r="H107" s="192">
        <v>0</v>
      </c>
      <c r="I107" s="89"/>
      <c r="J107" s="189">
        <v>0</v>
      </c>
      <c r="K107" s="189">
        <v>0</v>
      </c>
      <c r="L107" s="57">
        <f t="shared" si="15"/>
        <v>0</v>
      </c>
      <c r="M107" s="57"/>
      <c r="N107" s="112"/>
      <c r="O107" s="73">
        <f t="shared" si="17"/>
        <v>0</v>
      </c>
      <c r="P107" s="107"/>
      <c r="Q107" s="107">
        <f t="shared" si="16"/>
        <v>0</v>
      </c>
    </row>
    <row r="108" spans="2:17" s="124" customFormat="1" x14ac:dyDescent="0.3">
      <c r="B108" s="114"/>
      <c r="C108" s="114"/>
      <c r="D108" s="162" t="s">
        <v>126</v>
      </c>
      <c r="E108" s="207" t="s">
        <v>48</v>
      </c>
      <c r="F108" s="203">
        <v>42</v>
      </c>
      <c r="G108" s="139">
        <v>0</v>
      </c>
      <c r="H108" s="192">
        <v>0</v>
      </c>
      <c r="I108" s="89"/>
      <c r="J108" s="189">
        <v>0</v>
      </c>
      <c r="K108" s="189">
        <v>0</v>
      </c>
      <c r="L108" s="57">
        <f>SUM(I108:K108)</f>
        <v>0</v>
      </c>
      <c r="M108" s="57"/>
      <c r="N108" s="112"/>
      <c r="O108" s="73">
        <f t="shared" si="17"/>
        <v>0</v>
      </c>
      <c r="P108" s="107"/>
      <c r="Q108" s="107">
        <f>SUM(N108:P108)</f>
        <v>0</v>
      </c>
    </row>
    <row r="109" spans="2:17" s="124" customFormat="1" ht="23" x14ac:dyDescent="0.3">
      <c r="B109" s="114"/>
      <c r="C109" s="114"/>
      <c r="D109" s="162" t="s">
        <v>127</v>
      </c>
      <c r="E109" s="207" t="s">
        <v>48</v>
      </c>
      <c r="F109" s="203">
        <v>78</v>
      </c>
      <c r="G109" s="139">
        <v>0</v>
      </c>
      <c r="H109" s="192">
        <v>0</v>
      </c>
      <c r="I109" s="89"/>
      <c r="J109" s="189">
        <v>0</v>
      </c>
      <c r="K109" s="189">
        <v>0</v>
      </c>
      <c r="L109" s="57">
        <f t="shared" si="15"/>
        <v>0</v>
      </c>
      <c r="M109" s="57"/>
      <c r="N109" s="112"/>
      <c r="O109" s="73">
        <f t="shared" si="17"/>
        <v>0</v>
      </c>
      <c r="P109" s="107"/>
      <c r="Q109" s="107">
        <f t="shared" si="16"/>
        <v>0</v>
      </c>
    </row>
    <row r="110" spans="2:17" s="124" customFormat="1" x14ac:dyDescent="0.3">
      <c r="B110" s="114"/>
      <c r="C110" s="114"/>
      <c r="D110" s="162" t="s">
        <v>128</v>
      </c>
      <c r="E110" s="207" t="s">
        <v>48</v>
      </c>
      <c r="F110" s="203">
        <v>28</v>
      </c>
      <c r="G110" s="139">
        <v>0</v>
      </c>
      <c r="H110" s="192">
        <v>0</v>
      </c>
      <c r="I110" s="89"/>
      <c r="J110" s="189">
        <v>0</v>
      </c>
      <c r="K110" s="189">
        <v>0</v>
      </c>
      <c r="L110" s="57">
        <f t="shared" si="15"/>
        <v>0</v>
      </c>
      <c r="M110" s="57"/>
      <c r="N110" s="112"/>
      <c r="O110" s="73">
        <f t="shared" si="17"/>
        <v>0</v>
      </c>
      <c r="P110" s="107"/>
      <c r="Q110" s="107">
        <f t="shared" si="16"/>
        <v>0</v>
      </c>
    </row>
    <row r="111" spans="2:17" s="124" customFormat="1" x14ac:dyDescent="0.3">
      <c r="B111" s="114"/>
      <c r="C111" s="114"/>
      <c r="D111" s="162" t="s">
        <v>129</v>
      </c>
      <c r="E111" s="207" t="s">
        <v>48</v>
      </c>
      <c r="F111" s="203">
        <v>14</v>
      </c>
      <c r="G111" s="139">
        <v>0</v>
      </c>
      <c r="H111" s="192">
        <v>0</v>
      </c>
      <c r="I111" s="89"/>
      <c r="J111" s="189">
        <v>0</v>
      </c>
      <c r="K111" s="189">
        <v>0</v>
      </c>
      <c r="L111" s="57">
        <f t="shared" si="15"/>
        <v>0</v>
      </c>
      <c r="M111" s="57"/>
      <c r="N111" s="112"/>
      <c r="O111" s="73">
        <f t="shared" si="17"/>
        <v>0</v>
      </c>
      <c r="P111" s="107"/>
      <c r="Q111" s="107">
        <f t="shared" si="16"/>
        <v>0</v>
      </c>
    </row>
    <row r="112" spans="2:17" s="124" customFormat="1" ht="23" x14ac:dyDescent="0.3">
      <c r="B112" s="114"/>
      <c r="C112" s="114"/>
      <c r="D112" s="162" t="s">
        <v>130</v>
      </c>
      <c r="E112" s="207" t="s">
        <v>18</v>
      </c>
      <c r="F112" s="203">
        <v>88.2</v>
      </c>
      <c r="G112" s="139">
        <v>0</v>
      </c>
      <c r="H112" s="192">
        <v>0</v>
      </c>
      <c r="I112" s="89"/>
      <c r="J112" s="189">
        <v>0</v>
      </c>
      <c r="K112" s="189">
        <v>0</v>
      </c>
      <c r="L112" s="57">
        <f>SUM(I112:K112)</f>
        <v>0</v>
      </c>
      <c r="M112" s="57"/>
      <c r="N112" s="112"/>
      <c r="O112" s="73">
        <f>ROUND(F112*J112,2)</f>
        <v>0</v>
      </c>
      <c r="P112" s="107"/>
      <c r="Q112" s="107">
        <f>SUM(N112:P112)</f>
        <v>0</v>
      </c>
    </row>
    <row r="113" spans="2:17" s="191" customFormat="1" x14ac:dyDescent="0.3">
      <c r="B113" s="87"/>
      <c r="C113" s="87"/>
      <c r="D113" s="157" t="s">
        <v>151</v>
      </c>
      <c r="E113" s="207"/>
      <c r="F113" s="203"/>
      <c r="G113" s="139">
        <v>0</v>
      </c>
      <c r="H113" s="192">
        <v>0</v>
      </c>
      <c r="I113" s="89"/>
      <c r="J113" s="189">
        <v>0</v>
      </c>
      <c r="K113" s="189">
        <v>0</v>
      </c>
      <c r="L113" s="57"/>
      <c r="M113" s="57"/>
      <c r="N113" s="161"/>
      <c r="O113" s="6"/>
      <c r="P113" s="57"/>
      <c r="Q113" s="57"/>
    </row>
    <row r="114" spans="2:17" s="191" customFormat="1" ht="34.5" x14ac:dyDescent="0.3">
      <c r="B114" s="87">
        <f>B106+1</f>
        <v>32</v>
      </c>
      <c r="C114" s="87"/>
      <c r="D114" s="164" t="s">
        <v>152</v>
      </c>
      <c r="E114" s="207" t="s">
        <v>20</v>
      </c>
      <c r="F114" s="203">
        <v>273.16000000000003</v>
      </c>
      <c r="G114" s="139">
        <v>0</v>
      </c>
      <c r="H114" s="192">
        <v>0</v>
      </c>
      <c r="I114" s="89">
        <f>ROUND(H114*G114,2)</f>
        <v>0</v>
      </c>
      <c r="J114" s="189">
        <v>0</v>
      </c>
      <c r="K114" s="189">
        <v>0</v>
      </c>
      <c r="L114" s="57">
        <f t="shared" ref="L114:L120" si="18">SUM(I114:K114)</f>
        <v>0</v>
      </c>
      <c r="M114" s="57">
        <f>ROUND(F114*G114,2)</f>
        <v>0</v>
      </c>
      <c r="N114" s="161">
        <f>ROUND(F114*I114,2)</f>
        <v>0</v>
      </c>
      <c r="O114" s="6"/>
      <c r="P114" s="57">
        <f>ROUND(F114*K114,2)</f>
        <v>0</v>
      </c>
      <c r="Q114" s="57">
        <f t="shared" ref="Q114:Q120" si="19">SUM(N114:P114)</f>
        <v>0</v>
      </c>
    </row>
    <row r="115" spans="2:17" s="191" customFormat="1" x14ac:dyDescent="0.3">
      <c r="B115" s="87"/>
      <c r="C115" s="87"/>
      <c r="D115" s="162" t="s">
        <v>161</v>
      </c>
      <c r="E115" s="207" t="s">
        <v>20</v>
      </c>
      <c r="F115" s="203">
        <v>515.32000000000005</v>
      </c>
      <c r="G115" s="139">
        <v>0</v>
      </c>
      <c r="H115" s="192">
        <v>0</v>
      </c>
      <c r="I115" s="89"/>
      <c r="J115" s="189">
        <v>0</v>
      </c>
      <c r="K115" s="189">
        <v>0</v>
      </c>
      <c r="L115" s="57">
        <f t="shared" si="18"/>
        <v>0</v>
      </c>
      <c r="M115" s="57"/>
      <c r="N115" s="161"/>
      <c r="O115" s="6">
        <f>ROUND(F115*J115,2)</f>
        <v>0</v>
      </c>
      <c r="P115" s="57"/>
      <c r="Q115" s="57">
        <f t="shared" si="19"/>
        <v>0</v>
      </c>
    </row>
    <row r="116" spans="2:17" s="191" customFormat="1" x14ac:dyDescent="0.3">
      <c r="B116" s="87"/>
      <c r="C116" s="87"/>
      <c r="D116" s="162" t="s">
        <v>135</v>
      </c>
      <c r="E116" s="207" t="s">
        <v>47</v>
      </c>
      <c r="F116" s="203">
        <v>1.1399999999999999</v>
      </c>
      <c r="G116" s="139">
        <v>0</v>
      </c>
      <c r="H116" s="192">
        <v>0</v>
      </c>
      <c r="I116" s="89"/>
      <c r="J116" s="189">
        <v>0</v>
      </c>
      <c r="K116" s="189">
        <v>0</v>
      </c>
      <c r="L116" s="57">
        <f t="shared" si="18"/>
        <v>0</v>
      </c>
      <c r="M116" s="57"/>
      <c r="N116" s="161"/>
      <c r="O116" s="6">
        <f>ROUND(J116*F116,2)</f>
        <v>0</v>
      </c>
      <c r="P116" s="57"/>
      <c r="Q116" s="57">
        <f t="shared" si="19"/>
        <v>0</v>
      </c>
    </row>
    <row r="117" spans="2:17" s="191" customFormat="1" x14ac:dyDescent="0.3">
      <c r="B117" s="87">
        <f>B114+1</f>
        <v>33</v>
      </c>
      <c r="C117" s="87"/>
      <c r="D117" s="166" t="s">
        <v>153</v>
      </c>
      <c r="E117" s="199" t="s">
        <v>18</v>
      </c>
      <c r="F117" s="201">
        <v>35</v>
      </c>
      <c r="G117" s="139">
        <v>0</v>
      </c>
      <c r="H117" s="192">
        <v>0</v>
      </c>
      <c r="I117" s="89">
        <f>ROUND(H117*G117,2)</f>
        <v>0</v>
      </c>
      <c r="J117" s="189">
        <v>0</v>
      </c>
      <c r="K117" s="189">
        <v>0</v>
      </c>
      <c r="L117" s="57">
        <f t="shared" si="18"/>
        <v>0</v>
      </c>
      <c r="M117" s="57">
        <f>ROUND(F117*G117,2)</f>
        <v>0</v>
      </c>
      <c r="N117" s="161">
        <f>ROUND(F117*I117,2)</f>
        <v>0</v>
      </c>
      <c r="O117" s="6"/>
      <c r="P117" s="57">
        <f>ROUND(F117*K117,2)</f>
        <v>0</v>
      </c>
      <c r="Q117" s="57">
        <f t="shared" si="19"/>
        <v>0</v>
      </c>
    </row>
    <row r="118" spans="2:17" s="191" customFormat="1" x14ac:dyDescent="0.3">
      <c r="B118" s="87"/>
      <c r="C118" s="87"/>
      <c r="D118" s="162" t="s">
        <v>154</v>
      </c>
      <c r="E118" s="207" t="s">
        <v>79</v>
      </c>
      <c r="F118" s="201">
        <v>1.2</v>
      </c>
      <c r="G118" s="139">
        <v>0</v>
      </c>
      <c r="H118" s="192">
        <v>0</v>
      </c>
      <c r="I118" s="89"/>
      <c r="J118" s="189">
        <v>0</v>
      </c>
      <c r="K118" s="189">
        <v>0</v>
      </c>
      <c r="L118" s="57">
        <f t="shared" si="18"/>
        <v>0</v>
      </c>
      <c r="M118" s="57"/>
      <c r="N118" s="161"/>
      <c r="O118" s="6">
        <f>ROUND(J118*F118,2)</f>
        <v>0</v>
      </c>
      <c r="P118" s="57"/>
      <c r="Q118" s="57">
        <f t="shared" si="19"/>
        <v>0</v>
      </c>
    </row>
    <row r="119" spans="2:17" s="191" customFormat="1" x14ac:dyDescent="0.3">
      <c r="B119" s="87"/>
      <c r="C119" s="87"/>
      <c r="D119" s="162" t="s">
        <v>155</v>
      </c>
      <c r="E119" s="207" t="s">
        <v>20</v>
      </c>
      <c r="F119" s="201">
        <v>20</v>
      </c>
      <c r="G119" s="139">
        <v>0</v>
      </c>
      <c r="H119" s="192">
        <v>0</v>
      </c>
      <c r="I119" s="89"/>
      <c r="J119" s="189">
        <v>0</v>
      </c>
      <c r="K119" s="189">
        <v>0</v>
      </c>
      <c r="L119" s="57">
        <f t="shared" si="18"/>
        <v>0</v>
      </c>
      <c r="M119" s="57"/>
      <c r="N119" s="161"/>
      <c r="O119" s="6">
        <f>ROUND(J119*F119,2)</f>
        <v>0</v>
      </c>
      <c r="P119" s="57"/>
      <c r="Q119" s="57">
        <f t="shared" si="19"/>
        <v>0</v>
      </c>
    </row>
    <row r="120" spans="2:17" s="191" customFormat="1" ht="23" x14ac:dyDescent="0.3">
      <c r="B120" s="87"/>
      <c r="C120" s="87"/>
      <c r="D120" s="162" t="s">
        <v>156</v>
      </c>
      <c r="E120" s="207" t="s">
        <v>18</v>
      </c>
      <c r="F120" s="203">
        <v>35</v>
      </c>
      <c r="G120" s="139">
        <v>0</v>
      </c>
      <c r="H120" s="192">
        <v>0</v>
      </c>
      <c r="I120" s="89"/>
      <c r="J120" s="189">
        <v>0</v>
      </c>
      <c r="K120" s="189">
        <v>0</v>
      </c>
      <c r="L120" s="57">
        <f t="shared" si="18"/>
        <v>0</v>
      </c>
      <c r="M120" s="57"/>
      <c r="N120" s="161"/>
      <c r="O120" s="6">
        <f>ROUND(J120*F120,2)</f>
        <v>0</v>
      </c>
      <c r="P120" s="57"/>
      <c r="Q120" s="57">
        <f t="shared" si="19"/>
        <v>0</v>
      </c>
    </row>
    <row r="121" spans="2:17" s="191" customFormat="1" ht="23" x14ac:dyDescent="0.3">
      <c r="B121" s="87">
        <f>B117+1</f>
        <v>34</v>
      </c>
      <c r="C121" s="87"/>
      <c r="D121" s="140" t="s">
        <v>157</v>
      </c>
      <c r="E121" s="202" t="s">
        <v>20</v>
      </c>
      <c r="F121" s="201">
        <v>273.16000000000003</v>
      </c>
      <c r="G121" s="139">
        <v>0</v>
      </c>
      <c r="H121" s="192">
        <v>0</v>
      </c>
      <c r="I121" s="89">
        <f>ROUND(H121*G121,2)</f>
        <v>0</v>
      </c>
      <c r="J121" s="189">
        <v>0</v>
      </c>
      <c r="K121" s="189">
        <v>0</v>
      </c>
      <c r="L121" s="57">
        <f>SUM(I121:K121)</f>
        <v>0</v>
      </c>
      <c r="M121" s="57">
        <f>ROUND(F121*G121,2)</f>
        <v>0</v>
      </c>
      <c r="N121" s="161">
        <f>ROUND(F121*I121,2)</f>
        <v>0</v>
      </c>
      <c r="O121" s="6">
        <f>ROUND(F121*J121,2)</f>
        <v>0</v>
      </c>
      <c r="P121" s="57">
        <f>ROUND(F121*K121,2)</f>
        <v>0</v>
      </c>
      <c r="Q121" s="57">
        <f>SUM(N121:P121)</f>
        <v>0</v>
      </c>
    </row>
    <row r="122" spans="2:17" s="191" customFormat="1" ht="23" x14ac:dyDescent="0.3">
      <c r="B122" s="87">
        <f>B121+1</f>
        <v>35</v>
      </c>
      <c r="C122" s="87"/>
      <c r="D122" s="140" t="s">
        <v>158</v>
      </c>
      <c r="E122" s="205" t="s">
        <v>20</v>
      </c>
      <c r="F122" s="203">
        <v>273.16000000000003</v>
      </c>
      <c r="G122" s="139">
        <v>0</v>
      </c>
      <c r="H122" s="192">
        <v>0</v>
      </c>
      <c r="I122" s="89">
        <f>ROUND(H122*G122,2)</f>
        <v>0</v>
      </c>
      <c r="J122" s="189">
        <v>0</v>
      </c>
      <c r="K122" s="189">
        <v>0</v>
      </c>
      <c r="L122" s="57">
        <f>SUM(I122:K122)</f>
        <v>0</v>
      </c>
      <c r="M122" s="57">
        <f>ROUND(F122*G122,2)</f>
        <v>0</v>
      </c>
      <c r="N122" s="161">
        <f>ROUND(F122*I122,2)</f>
        <v>0</v>
      </c>
      <c r="O122" s="6"/>
      <c r="P122" s="57">
        <f>ROUND(F122*K122,2)</f>
        <v>0</v>
      </c>
      <c r="Q122" s="57">
        <f>SUM(N122:P122)</f>
        <v>0</v>
      </c>
    </row>
    <row r="123" spans="2:17" s="191" customFormat="1" ht="23" x14ac:dyDescent="0.3">
      <c r="B123" s="87"/>
      <c r="C123" s="87"/>
      <c r="D123" s="5" t="s">
        <v>159</v>
      </c>
      <c r="E123" s="205" t="s">
        <v>20</v>
      </c>
      <c r="F123" s="203">
        <v>286.82</v>
      </c>
      <c r="G123" s="139">
        <v>0</v>
      </c>
      <c r="H123" s="192">
        <v>0</v>
      </c>
      <c r="I123" s="89"/>
      <c r="J123" s="189">
        <v>0</v>
      </c>
      <c r="K123" s="189">
        <v>0</v>
      </c>
      <c r="L123" s="57">
        <f>SUM(I123:K123)</f>
        <v>0</v>
      </c>
      <c r="M123" s="57"/>
      <c r="N123" s="161"/>
      <c r="O123" s="6">
        <f>ROUND(F123*J123,2)</f>
        <v>0</v>
      </c>
      <c r="P123" s="57"/>
      <c r="Q123" s="57">
        <f>SUM(N123:P123)</f>
        <v>0</v>
      </c>
    </row>
    <row r="124" spans="2:17" s="191" customFormat="1" x14ac:dyDescent="0.3">
      <c r="B124" s="87"/>
      <c r="C124" s="87"/>
      <c r="D124" s="193" t="s">
        <v>82</v>
      </c>
      <c r="E124" s="202"/>
      <c r="F124" s="201"/>
      <c r="G124" s="139">
        <v>0</v>
      </c>
      <c r="H124" s="192">
        <v>0</v>
      </c>
      <c r="I124" s="6"/>
      <c r="J124" s="189">
        <v>0</v>
      </c>
      <c r="K124" s="189">
        <v>0</v>
      </c>
      <c r="L124" s="6"/>
      <c r="M124" s="9"/>
      <c r="N124" s="9"/>
      <c r="O124" s="9"/>
      <c r="P124" s="9"/>
      <c r="Q124" s="6"/>
    </row>
    <row r="125" spans="2:17" s="191" customFormat="1" ht="23" x14ac:dyDescent="0.3">
      <c r="B125" s="87">
        <f>B122+1</f>
        <v>36</v>
      </c>
      <c r="C125" s="87"/>
      <c r="D125" s="164" t="s">
        <v>165</v>
      </c>
      <c r="E125" s="208" t="s">
        <v>20</v>
      </c>
      <c r="F125" s="203">
        <v>669.95</v>
      </c>
      <c r="G125" s="139">
        <v>0</v>
      </c>
      <c r="H125" s="192">
        <v>0</v>
      </c>
      <c r="I125" s="6">
        <f>ROUND(H125*G125,2)</f>
        <v>0</v>
      </c>
      <c r="J125" s="189">
        <v>0</v>
      </c>
      <c r="K125" s="189">
        <v>0</v>
      </c>
      <c r="L125" s="6">
        <f>ROUND(K125+J125+I125,2)</f>
        <v>0</v>
      </c>
      <c r="M125" s="6">
        <f>ROUND(G125*F125,2)</f>
        <v>0</v>
      </c>
      <c r="N125" s="6">
        <f>ROUND(I125*F125,2)</f>
        <v>0</v>
      </c>
      <c r="O125" s="6">
        <f>ROUND(F125*J125,2)</f>
        <v>0</v>
      </c>
      <c r="P125" s="6">
        <f>ROUND(K125*F125,2)</f>
        <v>0</v>
      </c>
      <c r="Q125" s="6">
        <f>ROUND(P125+O125+N125,2)</f>
        <v>0</v>
      </c>
    </row>
    <row r="126" spans="2:17" s="191" customFormat="1" ht="23" x14ac:dyDescent="0.3">
      <c r="B126" s="87">
        <f>B125+1</f>
        <v>37</v>
      </c>
      <c r="C126" s="87"/>
      <c r="D126" s="164" t="s">
        <v>97</v>
      </c>
      <c r="E126" s="202" t="s">
        <v>54</v>
      </c>
      <c r="F126" s="201">
        <v>24</v>
      </c>
      <c r="G126" s="139">
        <v>0</v>
      </c>
      <c r="H126" s="192">
        <v>0</v>
      </c>
      <c r="I126" s="6">
        <f>ROUND(H126*G126,2)</f>
        <v>0</v>
      </c>
      <c r="J126" s="189">
        <v>0</v>
      </c>
      <c r="K126" s="189">
        <v>0</v>
      </c>
      <c r="L126" s="8">
        <f>SUM(I126:K126)</f>
        <v>0</v>
      </c>
      <c r="M126" s="9">
        <f>ROUND(F126*G126,2)</f>
        <v>0</v>
      </c>
      <c r="N126" s="9">
        <f>ROUND(F126*I126,2)</f>
        <v>0</v>
      </c>
      <c r="O126" s="6"/>
      <c r="P126" s="9">
        <f>ROUND(F126*K126,2)</f>
        <v>0</v>
      </c>
      <c r="Q126" s="6">
        <f>SUM(N126:P126)</f>
        <v>0</v>
      </c>
    </row>
    <row r="127" spans="2:17" s="191" customFormat="1" ht="23" x14ac:dyDescent="0.3">
      <c r="B127" s="87">
        <f>B126+1</f>
        <v>38</v>
      </c>
      <c r="C127" s="87"/>
      <c r="D127" s="166" t="s">
        <v>124</v>
      </c>
      <c r="E127" s="208" t="s">
        <v>79</v>
      </c>
      <c r="F127" s="203">
        <v>150</v>
      </c>
      <c r="G127" s="139">
        <v>0</v>
      </c>
      <c r="H127" s="192">
        <v>0</v>
      </c>
      <c r="I127" s="89">
        <f>ROUND(H127*G127,2)</f>
        <v>0</v>
      </c>
      <c r="J127" s="189">
        <v>0</v>
      </c>
      <c r="K127" s="189">
        <v>0</v>
      </c>
      <c r="L127" s="57">
        <f>SUM(I127:K127)</f>
        <v>0</v>
      </c>
      <c r="M127" s="57">
        <f>ROUND(F127*G127,2)</f>
        <v>0</v>
      </c>
      <c r="N127" s="161">
        <f>ROUND(F127*I127,2)</f>
        <v>0</v>
      </c>
      <c r="O127" s="6"/>
      <c r="P127" s="57">
        <f>ROUND(F127*K127,2)</f>
        <v>0</v>
      </c>
      <c r="Q127" s="57">
        <f>SUM(N127:P127)</f>
        <v>0</v>
      </c>
    </row>
    <row r="128" spans="2:17" s="191" customFormat="1" ht="23" x14ac:dyDescent="0.3">
      <c r="B128" s="87">
        <f>B127+1</f>
        <v>39</v>
      </c>
      <c r="C128" s="87"/>
      <c r="D128" s="166" t="s">
        <v>179</v>
      </c>
      <c r="E128" s="208" t="s">
        <v>176</v>
      </c>
      <c r="F128" s="203">
        <v>1</v>
      </c>
      <c r="G128" s="139">
        <v>0</v>
      </c>
      <c r="H128" s="192">
        <v>0</v>
      </c>
      <c r="I128" s="89">
        <f>ROUND(H128*G128,2)</f>
        <v>0</v>
      </c>
      <c r="J128" s="189">
        <v>0</v>
      </c>
      <c r="K128" s="189">
        <v>0</v>
      </c>
      <c r="L128" s="57">
        <f>SUM(I128:K128)</f>
        <v>0</v>
      </c>
      <c r="M128" s="57">
        <f>ROUND(F128*G128,2)</f>
        <v>0</v>
      </c>
      <c r="N128" s="161">
        <f>ROUND(F128*I128,2)</f>
        <v>0</v>
      </c>
      <c r="O128" s="6"/>
      <c r="P128" s="57">
        <f>ROUND(F128*K128,2)</f>
        <v>0</v>
      </c>
      <c r="Q128" s="57">
        <f>SUM(N128:P128)</f>
        <v>0</v>
      </c>
    </row>
    <row r="129" spans="2:17" s="191" customFormat="1" ht="23" x14ac:dyDescent="0.3">
      <c r="B129" s="87">
        <f>B128+1</f>
        <v>40</v>
      </c>
      <c r="C129" s="87"/>
      <c r="D129" s="166" t="s">
        <v>178</v>
      </c>
      <c r="E129" s="208" t="s">
        <v>176</v>
      </c>
      <c r="F129" s="203">
        <v>1</v>
      </c>
      <c r="G129" s="139">
        <v>0</v>
      </c>
      <c r="H129" s="192">
        <v>0</v>
      </c>
      <c r="I129" s="89">
        <f>ROUND(H129*G129,2)</f>
        <v>0</v>
      </c>
      <c r="J129" s="189">
        <v>0</v>
      </c>
      <c r="K129" s="189">
        <v>0</v>
      </c>
      <c r="L129" s="57">
        <f>SUM(I129:K129)</f>
        <v>0</v>
      </c>
      <c r="M129" s="57">
        <f>ROUND(F129*G129,2)</f>
        <v>0</v>
      </c>
      <c r="N129" s="161">
        <f>ROUND(F129*I129,2)</f>
        <v>0</v>
      </c>
      <c r="O129" s="6"/>
      <c r="P129" s="57">
        <f>ROUND(F129*K129,2)</f>
        <v>0</v>
      </c>
      <c r="Q129" s="57">
        <f>SUM(N129:P129)</f>
        <v>0</v>
      </c>
    </row>
    <row r="130" spans="2:17" x14ac:dyDescent="0.3">
      <c r="B130" s="116"/>
      <c r="C130" s="116"/>
      <c r="D130" s="115"/>
      <c r="E130" s="116"/>
      <c r="F130" s="73"/>
      <c r="G130" s="73"/>
      <c r="H130" s="107"/>
      <c r="I130" s="111"/>
      <c r="J130" s="109"/>
      <c r="K130" s="109"/>
      <c r="L130" s="107"/>
      <c r="M130" s="107"/>
      <c r="N130" s="107"/>
      <c r="O130" s="107"/>
      <c r="P130" s="107"/>
      <c r="Q130" s="107"/>
    </row>
    <row r="131" spans="2:17" ht="28.15" customHeight="1" x14ac:dyDescent="0.3">
      <c r="B131" s="258" t="s">
        <v>64</v>
      </c>
      <c r="C131" s="258"/>
      <c r="D131" s="258"/>
      <c r="E131" s="125"/>
      <c r="F131" s="126"/>
      <c r="G131" s="127"/>
      <c r="H131" s="127"/>
      <c r="I131" s="127"/>
      <c r="J131" s="127"/>
      <c r="K131" s="128"/>
      <c r="L131" s="129"/>
      <c r="M131" s="129">
        <f>SUM(M19:M130)</f>
        <v>0</v>
      </c>
      <c r="N131" s="129">
        <f>SUM(N19:N130)</f>
        <v>0</v>
      </c>
      <c r="O131" s="129">
        <f>SUM(O19:O130)</f>
        <v>0</v>
      </c>
      <c r="P131" s="129">
        <f>SUM(P19:P130)</f>
        <v>0</v>
      </c>
      <c r="Q131" s="129">
        <f>SUM(Q19:Q130)</f>
        <v>0</v>
      </c>
    </row>
    <row r="132" spans="2:17" x14ac:dyDescent="0.3">
      <c r="B132" s="130"/>
      <c r="C132" s="130"/>
      <c r="D132" s="130"/>
      <c r="E132" s="33"/>
      <c r="F132" s="33"/>
      <c r="G132" s="33"/>
      <c r="H132" s="33"/>
      <c r="I132" s="131"/>
      <c r="J132" s="131"/>
      <c r="K132" s="131"/>
      <c r="L132" s="131"/>
      <c r="M132" s="132"/>
      <c r="N132" s="132"/>
      <c r="O132" s="132"/>
      <c r="P132" s="132"/>
      <c r="Q132" s="133"/>
    </row>
    <row r="133" spans="2:17" x14ac:dyDescent="0.3">
      <c r="B133" s="134"/>
      <c r="C133" s="134"/>
      <c r="D133" s="134"/>
      <c r="E133" s="134"/>
      <c r="F133" s="134"/>
      <c r="G133" s="134"/>
      <c r="H133" s="134"/>
      <c r="I133" s="134"/>
      <c r="J133" s="134"/>
      <c r="K133" s="134"/>
      <c r="L133" s="134"/>
      <c r="M133" s="134"/>
      <c r="N133" s="134"/>
      <c r="O133" s="134"/>
      <c r="P133" s="134"/>
      <c r="Q133" s="134"/>
    </row>
    <row r="134" spans="2:17" x14ac:dyDescent="0.3">
      <c r="B134" s="135"/>
      <c r="C134" s="135"/>
      <c r="D134" s="135"/>
      <c r="E134" s="135"/>
      <c r="F134" s="135"/>
      <c r="G134" s="135"/>
      <c r="H134" s="135"/>
      <c r="I134" s="135"/>
      <c r="J134" s="135"/>
      <c r="K134" s="135"/>
      <c r="L134" s="135"/>
      <c r="M134" s="136"/>
      <c r="N134" s="136"/>
      <c r="O134" s="136"/>
      <c r="P134" s="136"/>
      <c r="Q134" s="136"/>
    </row>
    <row r="135" spans="2:17" ht="15" customHeight="1" x14ac:dyDescent="0.3">
      <c r="B135" s="273" t="s">
        <v>7</v>
      </c>
      <c r="C135" s="273"/>
      <c r="D135" s="273"/>
      <c r="E135" s="275"/>
      <c r="F135" s="275"/>
      <c r="G135" s="275"/>
      <c r="H135" s="275"/>
      <c r="I135" s="178"/>
      <c r="J135" s="276"/>
      <c r="K135" s="276"/>
      <c r="L135" s="276"/>
      <c r="M135" s="274"/>
      <c r="N135" s="274"/>
      <c r="O135" s="179"/>
      <c r="P135" s="180"/>
      <c r="Q135" s="33"/>
    </row>
    <row r="136" spans="2:17" ht="12" customHeight="1" x14ac:dyDescent="0.3">
      <c r="B136" s="181"/>
      <c r="C136" s="181"/>
      <c r="D136" s="182"/>
      <c r="E136" s="272" t="s">
        <v>9</v>
      </c>
      <c r="F136" s="272"/>
      <c r="G136" s="272"/>
      <c r="H136" s="272"/>
      <c r="I136" s="272"/>
      <c r="J136" s="272"/>
      <c r="K136" s="272"/>
      <c r="L136" s="272"/>
      <c r="M136" s="272"/>
      <c r="N136" s="272"/>
      <c r="O136" s="183"/>
      <c r="P136" s="184"/>
      <c r="Q136" s="33"/>
    </row>
    <row r="137" spans="2:17" x14ac:dyDescent="0.3">
      <c r="B137" s="273" t="s">
        <v>145</v>
      </c>
      <c r="C137" s="273"/>
      <c r="D137" s="273"/>
      <c r="E137" s="273"/>
      <c r="F137" s="273"/>
      <c r="G137" s="273"/>
      <c r="H137" s="273"/>
      <c r="I137" s="273"/>
      <c r="J137" s="273"/>
      <c r="K137" s="273"/>
      <c r="L137" s="273"/>
      <c r="M137" s="273"/>
      <c r="N137" s="273"/>
      <c r="O137" s="273"/>
      <c r="P137" s="273"/>
    </row>
    <row r="138" spans="2:17" x14ac:dyDescent="0.3">
      <c r="B138" s="185"/>
      <c r="C138" s="185"/>
      <c r="D138" s="185"/>
      <c r="E138" s="185"/>
      <c r="F138" s="185"/>
      <c r="G138" s="185"/>
      <c r="H138" s="185"/>
      <c r="I138" s="185"/>
      <c r="J138" s="185"/>
      <c r="K138" s="185"/>
      <c r="L138" s="185"/>
      <c r="M138" s="185"/>
      <c r="N138" s="185"/>
      <c r="O138" s="185"/>
      <c r="P138" s="185"/>
    </row>
    <row r="139" spans="2:17" x14ac:dyDescent="0.3">
      <c r="B139" s="273" t="s">
        <v>44</v>
      </c>
      <c r="C139" s="273"/>
      <c r="D139" s="273"/>
      <c r="E139" s="275"/>
      <c r="F139" s="275"/>
      <c r="G139" s="275"/>
      <c r="H139" s="275"/>
      <c r="I139" s="178"/>
      <c r="J139" s="276"/>
      <c r="K139" s="276"/>
      <c r="L139" s="276"/>
      <c r="M139" s="274"/>
      <c r="N139" s="274"/>
      <c r="O139" s="186"/>
      <c r="P139" s="186"/>
    </row>
    <row r="140" spans="2:17" x14ac:dyDescent="0.3">
      <c r="B140" s="186"/>
      <c r="C140" s="181"/>
      <c r="D140" s="181"/>
      <c r="E140" s="272" t="s">
        <v>9</v>
      </c>
      <c r="F140" s="272"/>
      <c r="G140" s="272"/>
      <c r="H140" s="272"/>
      <c r="I140" s="272"/>
      <c r="J140" s="272"/>
      <c r="K140" s="272"/>
      <c r="L140" s="272"/>
      <c r="M140" s="272"/>
      <c r="N140" s="272"/>
      <c r="O140" s="186"/>
      <c r="P140" s="186"/>
    </row>
    <row r="141" spans="2:17" x14ac:dyDescent="0.3">
      <c r="B141" s="273" t="s">
        <v>46</v>
      </c>
      <c r="C141" s="273"/>
      <c r="D141" s="273"/>
      <c r="E141" s="187"/>
      <c r="F141" s="187"/>
      <c r="G141" s="187"/>
      <c r="H141" s="187"/>
      <c r="I141" s="187"/>
      <c r="J141" s="187"/>
      <c r="K141" s="187"/>
      <c r="L141" s="187"/>
      <c r="M141" s="187"/>
      <c r="N141" s="187"/>
      <c r="O141" s="186"/>
      <c r="P141" s="186"/>
    </row>
  </sheetData>
  <mergeCells count="31">
    <mergeCell ref="B2:Q2"/>
    <mergeCell ref="B4:Q4"/>
    <mergeCell ref="B5:Q5"/>
    <mergeCell ref="B7:Q7"/>
    <mergeCell ref="B8:Q8"/>
    <mergeCell ref="B9:Q9"/>
    <mergeCell ref="B10:Q10"/>
    <mergeCell ref="M13:O13"/>
    <mergeCell ref="M14:Q14"/>
    <mergeCell ref="B16:B17"/>
    <mergeCell ref="C16:C17"/>
    <mergeCell ref="D16:D17"/>
    <mergeCell ref="E16:E17"/>
    <mergeCell ref="F16:F17"/>
    <mergeCell ref="B14:K14"/>
    <mergeCell ref="B11:Q11"/>
    <mergeCell ref="M16:Q16"/>
    <mergeCell ref="B131:D131"/>
    <mergeCell ref="B135:D135"/>
    <mergeCell ref="E135:H135"/>
    <mergeCell ref="J135:L135"/>
    <mergeCell ref="G16:L16"/>
    <mergeCell ref="E140:N140"/>
    <mergeCell ref="B141:D141"/>
    <mergeCell ref="M135:N135"/>
    <mergeCell ref="E136:N136"/>
    <mergeCell ref="B137:P137"/>
    <mergeCell ref="B139:D139"/>
    <mergeCell ref="E139:H139"/>
    <mergeCell ref="J139:L139"/>
    <mergeCell ref="M139:N139"/>
  </mergeCells>
  <phoneticPr fontId="42" type="noConversion"/>
  <conditionalFormatting sqref="E77">
    <cfRule type="cellIs" dxfId="30" priority="71" stopIfTrue="1" operator="equal">
      <formula>0</formula>
    </cfRule>
    <cfRule type="expression" dxfId="29" priority="72" stopIfTrue="1">
      <formula>#DIV/0!</formula>
    </cfRule>
  </conditionalFormatting>
  <conditionalFormatting sqref="E34">
    <cfRule type="cellIs" dxfId="28" priority="67" stopIfTrue="1" operator="equal">
      <formula>0</formula>
    </cfRule>
    <cfRule type="expression" dxfId="27" priority="68" stopIfTrue="1">
      <formula>#DIV/0!</formula>
    </cfRule>
  </conditionalFormatting>
  <conditionalFormatting sqref="E48">
    <cfRule type="cellIs" dxfId="26" priority="51" stopIfTrue="1" operator="equal">
      <formula>0</formula>
    </cfRule>
    <cfRule type="expression" dxfId="25" priority="52" stopIfTrue="1">
      <formula>#DIV/0!</formula>
    </cfRule>
  </conditionalFormatting>
  <conditionalFormatting sqref="E25">
    <cfRule type="cellIs" dxfId="24" priority="49" stopIfTrue="1" operator="equal">
      <formula>0</formula>
    </cfRule>
    <cfRule type="expression" dxfId="23" priority="50" stopIfTrue="1">
      <formula>#DIV/0!</formula>
    </cfRule>
  </conditionalFormatting>
  <conditionalFormatting sqref="E28">
    <cfRule type="cellIs" dxfId="22" priority="111" stopIfTrue="1" operator="equal">
      <formula>0</formula>
    </cfRule>
    <cfRule type="expression" dxfId="21" priority="112" stopIfTrue="1">
      <formula>#DIV/0!</formula>
    </cfRule>
  </conditionalFormatting>
  <conditionalFormatting sqref="E105">
    <cfRule type="cellIs" dxfId="20" priority="98" stopIfTrue="1" operator="equal">
      <formula>0</formula>
    </cfRule>
    <cfRule type="expression" dxfId="19" priority="99" stopIfTrue="1">
      <formula>#DIV/0!</formula>
    </cfRule>
  </conditionalFormatting>
  <conditionalFormatting sqref="E126">
    <cfRule type="cellIs" dxfId="18" priority="96" stopIfTrue="1" operator="equal">
      <formula>0</formula>
    </cfRule>
    <cfRule type="expression" dxfId="17" priority="97" stopIfTrue="1">
      <formula>#DIV/0!</formula>
    </cfRule>
  </conditionalFormatting>
  <conditionalFormatting sqref="D21">
    <cfRule type="cellIs" dxfId="16" priority="93" operator="equal">
      <formula>0</formula>
    </cfRule>
  </conditionalFormatting>
  <conditionalFormatting sqref="E43">
    <cfRule type="cellIs" dxfId="15" priority="91" stopIfTrue="1" operator="equal">
      <formula>0</formula>
    </cfRule>
    <cfRule type="expression" dxfId="14" priority="92" stopIfTrue="1">
      <formula>#DIV/0!</formula>
    </cfRule>
  </conditionalFormatting>
  <conditionalFormatting sqref="E72:E73">
    <cfRule type="cellIs" dxfId="13" priority="87" stopIfTrue="1" operator="equal">
      <formula>0</formula>
    </cfRule>
    <cfRule type="expression" dxfId="12" priority="88" stopIfTrue="1">
      <formula>#DIV/0!</formula>
    </cfRule>
  </conditionalFormatting>
  <conditionalFormatting sqref="E75:E76">
    <cfRule type="cellIs" dxfId="11" priority="85" stopIfTrue="1" operator="equal">
      <formula>0</formula>
    </cfRule>
    <cfRule type="expression" dxfId="10" priority="86" stopIfTrue="1">
      <formula>#DIV/0!</formula>
    </cfRule>
  </conditionalFormatting>
  <conditionalFormatting sqref="E78:E80">
    <cfRule type="cellIs" dxfId="9" priority="83" stopIfTrue="1" operator="equal">
      <formula>0</formula>
    </cfRule>
    <cfRule type="expression" dxfId="8" priority="84" stopIfTrue="1">
      <formula>#DIV/0!</formula>
    </cfRule>
  </conditionalFormatting>
  <conditionalFormatting sqref="E112:E113">
    <cfRule type="cellIs" dxfId="7" priority="79" stopIfTrue="1" operator="equal">
      <formula>0</formula>
    </cfRule>
    <cfRule type="expression" dxfId="6" priority="80" stopIfTrue="1">
      <formula>#DIV/0!</formula>
    </cfRule>
  </conditionalFormatting>
  <conditionalFormatting sqref="E48">
    <cfRule type="cellIs" dxfId="5" priority="53" stopIfTrue="1" operator="equal">
      <formula>0</formula>
    </cfRule>
    <cfRule type="expression" dxfId="4" priority="54" stopIfTrue="1">
      <formula>#DIV/0!</formula>
    </cfRule>
  </conditionalFormatting>
  <conditionalFormatting sqref="D117:E117">
    <cfRule type="cellIs" dxfId="3" priority="48" operator="equal">
      <formula>0</formula>
    </cfRule>
  </conditionalFormatting>
  <conditionalFormatting sqref="E122:E123">
    <cfRule type="cellIs" dxfId="2" priority="39" stopIfTrue="1" operator="equal">
      <formula>0</formula>
    </cfRule>
    <cfRule type="expression" dxfId="1" priority="40" stopIfTrue="1">
      <formula>#DIV/0!</formula>
    </cfRule>
  </conditionalFormatting>
  <conditionalFormatting sqref="D19">
    <cfRule type="cellIs" dxfId="0" priority="1" operator="equal">
      <formula>0</formula>
    </cfRule>
  </conditionalFormatting>
  <pageMargins left="0.51181102362204722" right="0.5118110236220472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4</vt:i4>
      </vt:variant>
      <vt:variant>
        <vt:lpstr>Diapazoni ar nosaukumiem</vt:lpstr>
      </vt:variant>
      <vt:variant>
        <vt:i4>3</vt:i4>
      </vt:variant>
    </vt:vector>
  </HeadingPairs>
  <TitlesOfParts>
    <vt:vector size="7" baseType="lpstr">
      <vt:lpstr>Koptāme</vt:lpstr>
      <vt:lpstr>Kopsavilkums</vt:lpstr>
      <vt:lpstr>Būvlaukums</vt:lpstr>
      <vt:lpstr>Jumts</vt:lpstr>
      <vt:lpstr>Būvlaukums!Drukas_apgabals</vt:lpstr>
      <vt:lpstr>Jumts!Drukas_apgabals</vt:lpstr>
      <vt:lpstr>Kopsavilkums!Drukas_apgabals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Pēteris</dc:creator>
  <cp:lastModifiedBy>Inga Zilberga</cp:lastModifiedBy>
  <cp:lastPrinted>2020-09-24T15:41:12Z</cp:lastPrinted>
  <dcterms:created xsi:type="dcterms:W3CDTF">2014-06-09T05:45:14Z</dcterms:created>
  <dcterms:modified xsi:type="dcterms:W3CDTF">2020-10-28T14:00:09Z</dcterms:modified>
</cp:coreProperties>
</file>