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70" tabRatio="944" activeTab="0"/>
  </bookViews>
  <sheets>
    <sheet name="Buvn.kopt." sheetId="1" r:id="rId1"/>
    <sheet name="kopsavilkums" sheetId="2" r:id="rId2"/>
    <sheet name="8.1.,8.2. " sheetId="3" r:id="rId3"/>
    <sheet name="8.3.,8.4." sheetId="4" r:id="rId4"/>
    <sheet name="8.5." sheetId="5" r:id="rId5"/>
  </sheets>
  <definedNames>
    <definedName name="_xlnm.Print_Area" localSheetId="2">'8.1.,8.2. '!$A$1:$P$41</definedName>
    <definedName name="_xlnm.Print_Area" localSheetId="3">'8.3.,8.4.'!$A$1:$P$41</definedName>
    <definedName name="_xlnm.Print_Area" localSheetId="4">'8.5.'!$A$1:$P$41</definedName>
    <definedName name="_xlnm.Print_Area" localSheetId="0">'Buvn.kopt.'!$A$1:$C$17</definedName>
    <definedName name="_xlnm.Print_Area" localSheetId="1">'kopsavilkums'!$A$1:$I$25</definedName>
  </definedNames>
  <calcPr fullCalcOnLoad="1" fullPrecision="0"/>
</workbook>
</file>

<file path=xl/sharedStrings.xml><?xml version="1.0" encoding="utf-8"?>
<sst xmlns="http://schemas.openxmlformats.org/spreadsheetml/2006/main" count="383" uniqueCount="140">
  <si>
    <t>Kopā:</t>
  </si>
  <si>
    <t>Mērvienība</t>
  </si>
  <si>
    <t>Daudzums</t>
  </si>
  <si>
    <t>Kopā uz visu apjomu</t>
  </si>
  <si>
    <t>Nr.p.k.</t>
  </si>
  <si>
    <t>Vienības izmaksas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</si>
  <si>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</si>
  <si>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</si>
  <si>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</si>
  <si>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</si>
  <si>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</si>
  <si>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</si>
  <si>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</si>
  <si>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</si>
  <si>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</si>
  <si>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</si>
  <si>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</si>
  <si>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</si>
  <si>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</si>
  <si>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</si>
  <si>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</si>
  <si>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</si>
  <si>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</si>
  <si>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</si>
  <si>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</si>
  <si>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</si>
  <si>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</si>
  <si>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</si>
  <si>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</si>
  <si>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</si>
  <si>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</si>
  <si>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</si>
  <si>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</si>
  <si>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 xml:space="preserve">Tiešās izmaksas kopā, t. sk. darba devēja sociālais nodoklis </t>
  </si>
  <si>
    <t>Kopā ar PVN</t>
  </si>
  <si>
    <t>Kopsavilkuma aprēķins</t>
  </si>
  <si>
    <t>t</t>
  </si>
  <si>
    <t xml:space="preserve">Sagatavošanās darbi </t>
  </si>
  <si>
    <t>Rakšanas/darbu atļauju saņemšana, BUN izpilde. DVP, tā izstrāde un saskaņošana.</t>
  </si>
  <si>
    <t>komp.</t>
  </si>
  <si>
    <t xml:space="preserve">Būvlaukuma izveides darbi </t>
  </si>
  <si>
    <t>objekts</t>
  </si>
  <si>
    <t>Ugunsdzēšanas iekārtu stends, tā ierīkošana un demontāža.</t>
  </si>
  <si>
    <t>Pārvietojamo WC uzstādīšana un noma - uz visu objekta laiku (1 gab.).</t>
  </si>
  <si>
    <t>Pagaidu būvžogs H=2,0 m no saliekamiem elementiem, t.sk., vārti (pārklāts ar necaurredzamu plēvi), to ierīkošana, īre, demontāža pēc būvdarbu beigām.</t>
  </si>
  <si>
    <t>Pagaidu apgaismojuma ierīkošana un demontāža - prožektori, ģenerators, kabeļi u.c.</t>
  </si>
  <si>
    <t>Būvtāfeles izgatavošana, piegāde, montāža, demontāža, ieskaitot palīgmateriālus.</t>
  </si>
  <si>
    <t>gb.</t>
  </si>
  <si>
    <t>Pagaidu brīdinājuma zīmju izvietošana objektā, to ierīkošana un demontāža.</t>
  </si>
  <si>
    <t>Dzelzsbetona pamatu un iedziļinājumu demontāža.</t>
  </si>
  <si>
    <t>Būvgružu utilizācija</t>
  </si>
  <si>
    <t>Metāla būvgružu utilizācija.</t>
  </si>
  <si>
    <t>Melnzemes slāņa ar zālāju izveide.</t>
  </si>
  <si>
    <t>Teritorijas labiekārtošana pēc būvdarbu pabeigšanas.</t>
  </si>
  <si>
    <t>Būvdarbu laikā skartās teritorijas sakārtošana.</t>
  </si>
  <si>
    <t xml:space="preserve">Būvdarbu nodošana </t>
  </si>
  <si>
    <t>Izpilddokumentācija, tās sagatavošana un iesniegšana Pasūtītājam. Demontāžas darbu nodošana būvvaldei.</t>
  </si>
  <si>
    <t>Konteinera tipa celtnieku kantoris, ar darbinieku telpu 2.5*6*2.35 m, ieskaitot konteinera uzstādīšanu, demontāžu- uz visu objekta laiku (skaits atbilstoši Pretendenta nepieciešamībām).</t>
  </si>
  <si>
    <t>Logu, durvju u.c. demontāža (tiek pieskaitīti pie "Citu būvgružu utilizācija (k=1,4)")</t>
  </si>
  <si>
    <t>Būvbedres, kas veidojas pēc nojaukšanas darbiem, aizbēršana ar pieberamo grunti.</t>
  </si>
  <si>
    <t>Sastādīja:</t>
  </si>
  <si>
    <t xml:space="preserve">Pārbaudīja: </t>
  </si>
  <si>
    <t xml:space="preserve">                                                                                                Tāme sastādīta : </t>
  </si>
  <si>
    <t>Būvuzņēmējs</t>
  </si>
  <si>
    <t xml:space="preserve">Tāme sastādīta </t>
  </si>
  <si>
    <t xml:space="preserve">Būves nosaukums: </t>
  </si>
  <si>
    <r>
      <t>m</t>
    </r>
    <r>
      <rPr>
        <vertAlign val="superscript"/>
        <sz val="10"/>
        <color indexed="8"/>
        <rFont val="Calibri"/>
        <family val="2"/>
      </rPr>
      <t>3</t>
    </r>
  </si>
  <si>
    <t>Dzelzsbetona un betona būvgružu utilizācija (k=1,4)**.</t>
  </si>
  <si>
    <t>Labiekārtojums*</t>
  </si>
  <si>
    <r>
      <t>m</t>
    </r>
    <r>
      <rPr>
        <vertAlign val="superscript"/>
        <sz val="10"/>
        <color indexed="8"/>
        <rFont val="Calibri"/>
        <family val="2"/>
      </rPr>
      <t>2</t>
    </r>
  </si>
  <si>
    <t>*- minerālmateriāli iestrādei ir doti bez uzirdinājuma koeficienta</t>
  </si>
  <si>
    <t>**- galīgais būvgružu apjoms norādīts ņemot vērā koeficientu</t>
  </si>
  <si>
    <t>Bīstamo atkritumu konteineri, ieskaitot to izvešanu, izgāztuves izmaksas.</t>
  </si>
  <si>
    <r>
      <t>m</t>
    </r>
    <r>
      <rPr>
        <vertAlign val="superscript"/>
        <sz val="10"/>
        <rFont val="Calibri"/>
        <family val="2"/>
      </rPr>
      <t>2</t>
    </r>
  </si>
  <si>
    <t>Ķieģeļu būvgružu utilizācija (k=1,4)**.</t>
  </si>
  <si>
    <t>Koka būvgružu utilizācija (k=1,4)**.</t>
  </si>
  <si>
    <t>Citu būvgružu utilizācija (k=1,4)**.</t>
  </si>
  <si>
    <t>Azbestcementa būvgružu utilizācija.</t>
  </si>
  <si>
    <t>Logu, durvju u.c. demontāža (tiek pieskaitīti pie "Citu būvgružu utilizācija (k=1,4)").</t>
  </si>
  <si>
    <t>Darbu drošības risinājumi.</t>
  </si>
  <si>
    <t>Atkritumu konteineri, ieskaitot to izvešanu, izgāztuves izmaksas.</t>
  </si>
  <si>
    <t>Stiegrotas dzelzsbetona plātnes vai cita kabeļu aizsardzības sistēma (pēc būvuzņēmēja ieskatiem), kabeļu aizsardzībai no smagās būvtehnikas kustības uz būvdarbu laiku, tās ierīkošana un demontāža.</t>
  </si>
  <si>
    <t>Esošo sadales skapju aizsardzības izveide no koka konstrukcijas un tās demontāža.</t>
  </si>
  <si>
    <t>Inženierkomunikāciju demontāža</t>
  </si>
  <si>
    <t>Jumta seguma demontāža.</t>
  </si>
  <si>
    <t>Ēkas grīdas demontāža.</t>
  </si>
  <si>
    <t>Metāla konstrukciju demontāža.</t>
  </si>
  <si>
    <t>Ķieģeļa būvgružu utilizācija (k=1,4)**.</t>
  </si>
  <si>
    <t>Elektrības kabeļa demontāža 1 metru attālumā no demontējamās ēkas. Kabeļu gala uzmavas uzstādīšana.</t>
  </si>
  <si>
    <t>Labiekārtojums</t>
  </si>
  <si>
    <t>Saglabājamo koku aizsargkonstrukcija h=2,50 m, tās ierīkošana un demontāža.</t>
  </si>
  <si>
    <t>Sakaru kabeļa demontāža 1 metru attālumā no demontējamās ēkas. Kabeļu gala uzmavas uzstādīšana.</t>
  </si>
  <si>
    <t>Pieguļošā seguma demontāža.</t>
  </si>
  <si>
    <t>Ruberoīda būvgružu utilizācija.</t>
  </si>
  <si>
    <t>Konteinera tipa celtnieku kantoris, ar darbinieku telpu 2.5*6*2.35 m, ieskaitot konteinera uzstādīšanu, demontāžu - uz visu objekta laiku (skaits atbilstoši Pretendenta nepieciešamībām).</t>
  </si>
  <si>
    <t>Koka ārsienu demontāža līdz pamatiem.</t>
  </si>
  <si>
    <r>
      <t xml:space="preserve">Objekta nosaukums: </t>
    </r>
    <r>
      <rPr>
        <b/>
        <sz val="10"/>
        <rFont val="Arial"/>
        <family val="2"/>
      </rPr>
      <t xml:space="preserve">LOTE NR. 8. </t>
    </r>
    <r>
      <rPr>
        <sz val="10"/>
        <rFont val="Arial"/>
        <family val="2"/>
      </rPr>
      <t>“Ēku un būvju nojaukšana un teritorijas labiekārtošana (saskaņā ar projektu dokumentācijām)”</t>
    </r>
  </si>
  <si>
    <r>
      <rPr>
        <b/>
        <sz val="10"/>
        <rFont val="Arial"/>
        <family val="2"/>
      </rPr>
      <t>LOTE NR. 8.</t>
    </r>
    <r>
      <rPr>
        <sz val="10"/>
        <rFont val="Arial"/>
        <family val="2"/>
      </rPr>
      <t xml:space="preserve"> “Ēku un būvju nojaukšana un teritorijas labiekārtošana (saskaņā ar projektu dokumentācijām)”</t>
    </r>
  </si>
  <si>
    <t xml:space="preserve">LOTE NR.8. “Ēku un būvju nojaukšana un teritorijas labiekārtošana (saskaņā ar projektu dokumentācijām)” </t>
  </si>
  <si>
    <t>Tāme 8.1.,8.2.</t>
  </si>
  <si>
    <t>8.1.,8.2.Torņu nojaukšana Piekrastes ielā 16, Daugavpilī</t>
  </si>
  <si>
    <t>Torņu nojaukšana Piekrastes ielā 16, Daugavpilī</t>
  </si>
  <si>
    <t>8.1.,8.2.</t>
  </si>
  <si>
    <t>Pagaidu norobežojošā lenta.</t>
  </si>
  <si>
    <t>Koka aizsargkonstrukcijas ierīkošana un demontāža.</t>
  </si>
  <si>
    <t>Stalažu aizsargkonstrukcijas ierīkošana un demontāža.</t>
  </si>
  <si>
    <t>Torņa Nr. 1 nojaukšana</t>
  </si>
  <si>
    <t>Koka spāres un sijas demontāža.</t>
  </si>
  <si>
    <t>Koka ārsienu demontāža līdz dzelzsbetona elementiem.</t>
  </si>
  <si>
    <t>Virszemes dzelzsbetona konstrukcijas demontāža.</t>
  </si>
  <si>
    <t>Metāla konstrukciju (piemēram kāpņu) demontāža</t>
  </si>
  <si>
    <t>Torņa Nr. 2 nojaukšana</t>
  </si>
  <si>
    <t>Metāla būvgružu demontāža.</t>
  </si>
  <si>
    <t>8.3.,8.4.</t>
  </si>
  <si>
    <t>Pārbrauktuves dežuranta mājas un šķūņa nojaukšana Jelgavas iela 2R, Daugavpils</t>
  </si>
  <si>
    <t>8.3.,8.4.Pārbrauktuves dežuranta mājas un šķūņa nojaukšana Jelgavas iela 2R, Daugavpils</t>
  </si>
  <si>
    <t>Tāme 8.3.,8.4.</t>
  </si>
  <si>
    <t xml:space="preserve">Darba vietas aprīkojuma ceļu shēmas saskaņošana un pagaidu ceļazīmju uzstādīšana un demontāža***. </t>
  </si>
  <si>
    <t>Palīgberjeru uzstādīšana un demontāža (gājēju kustībai).</t>
  </si>
  <si>
    <t>Elektrosadalnes demontāža un utilizācija.</t>
  </si>
  <si>
    <t>Gofras atvienošana un gofras gala hermatizēšana (ar celtniecības putām).</t>
  </si>
  <si>
    <t>Šķūņa nojaukšana</t>
  </si>
  <si>
    <t>Koka spāru un siju demontāža.</t>
  </si>
  <si>
    <t>Koka pamatu un iedziļinājumu demontāža.</t>
  </si>
  <si>
    <t>Durvju u.c. demontāža (tiek pieskaitīti pie "Citu būvgružu utilizācija (k=1,4)").</t>
  </si>
  <si>
    <t>Pārbrauktuves dežuranta mājas nojaukšana</t>
  </si>
  <si>
    <t>Dzelzsbetona jumta pārseguma demontāža.</t>
  </si>
  <si>
    <t>Ķieģeļa mūra ārsienu demontāža līdz pamatiem.</t>
  </si>
  <si>
    <t>Starpstāva pārseguma demontāža.</t>
  </si>
  <si>
    <t>Gumijota lokšna materiāla būvgružu utilizācija.</t>
  </si>
  <si>
    <t>8.5.</t>
  </si>
  <si>
    <t>8.5.Pārbrauktuves dežuranta mājas nojaukšana. 1. Pasažieru iela 3B, Daugavpils</t>
  </si>
  <si>
    <t>Tāme 8.5.</t>
  </si>
  <si>
    <t>Pārbrauktuves dežuranta mājas nojaukšana. 1. Pasažieru iela 3B, Daugavpils</t>
  </si>
  <si>
    <t>Augļkoka ciršana un utilizācija.</t>
  </si>
  <si>
    <t>Ķieģeļa mūra ārsienu (ieskaitot logus un durvis) demontāža līdz pamatiem.</t>
  </si>
  <si>
    <t>Betona no seguma demontāžas, utilizācija (k=1,4)**.</t>
  </si>
  <si>
    <t xml:space="preserve">Citi darbi </t>
  </si>
  <si>
    <t>Būvgružu un atkritumu (t.sk. sadzīves atkritumi, mēbeles, mantas, utt.), kuri neminēti Projektā, bet ja tie tiks konstatēti uz Objekta, savākšana, izvešana, utilizācija.</t>
  </si>
  <si>
    <t xml:space="preserve">VAS “Latvijas dzelzceļš” sarunu procedūras ar publikāciju  “Ēku un būvju nojaukšana, teritorijas labiekārtošana” nolikuma Darba uzdevuma Tehniskā– Finanšu piedāvājuma – plānoto remontdarbu apjoms /forma/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</si>
</sst>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s&quot;\ #,##0.00;\-&quot;Ls&quot;\ #,##0.00"/>
    <numFmt numFmtId="187" formatCode="0.000"/>
    <numFmt numFmtId="188" formatCode="0.0000"/>
    <numFmt numFmtId="189" formatCode="_-* #,##0.0000_-;\-* #,##0.0000_-;_-* &quot;-&quot;????_-;_-@_-"/>
    <numFmt numFmtId="190" formatCode="_(* #,##0.0_);_(* \(#,##0.0\);_(* &quot;-&quot;??_);_(@_)"/>
    <numFmt numFmtId="191" formatCode="_(* #,##0_);_(* \(#,##0\);_(* &quot;-&quot;??_);_(@_)"/>
    <numFmt numFmtId="192" formatCode="[$-409]dddd\,\ mmmm\ d\,\ yyyy"/>
    <numFmt numFmtId="193" formatCode="[$-409]hh:mm:ss\ AM/PM"/>
    <numFmt numFmtId="194" formatCode="0.00_ ;\-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10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10" fillId="9" borderId="0" applyNumberFormat="0" applyBorder="0" applyAlignment="0" applyProtection="0"/>
    <xf numFmtId="0" fontId="39" fillId="10" borderId="0" applyNumberFormat="0" applyBorder="0" applyAlignment="0" applyProtection="0"/>
    <xf numFmtId="0" fontId="10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13" borderId="0" applyNumberFormat="0" applyBorder="0" applyAlignment="0" applyProtection="0"/>
    <xf numFmtId="0" fontId="39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15" borderId="0" applyNumberFormat="0" applyBorder="0" applyAlignment="0" applyProtection="0"/>
    <xf numFmtId="0" fontId="10" fillId="5" borderId="0" applyNumberFormat="0" applyBorder="0" applyAlignment="0" applyProtection="0"/>
    <xf numFmtId="0" fontId="39" fillId="16" borderId="0" applyNumberFormat="0" applyBorder="0" applyAlignment="0" applyProtection="0"/>
    <xf numFmtId="0" fontId="10" fillId="11" borderId="0" applyNumberFormat="0" applyBorder="0" applyAlignment="0" applyProtection="0"/>
    <xf numFmtId="0" fontId="39" fillId="17" borderId="0" applyNumberFormat="0" applyBorder="0" applyAlignment="0" applyProtection="0"/>
    <xf numFmtId="0" fontId="1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20" borderId="0" applyNumberFormat="0" applyBorder="0" applyAlignment="0" applyProtection="0"/>
    <xf numFmtId="0" fontId="40" fillId="21" borderId="0" applyNumberFormat="0" applyBorder="0" applyAlignment="0" applyProtection="0"/>
    <xf numFmtId="0" fontId="11" fillId="13" borderId="0" applyNumberFormat="0" applyBorder="0" applyAlignment="0" applyProtection="0"/>
    <xf numFmtId="0" fontId="40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23" borderId="0" applyNumberFormat="0" applyBorder="0" applyAlignment="0" applyProtection="0"/>
    <xf numFmtId="0" fontId="11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40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22" borderId="0" applyNumberFormat="0" applyBorder="0" applyAlignment="0" applyProtection="0"/>
    <xf numFmtId="0" fontId="40" fillId="33" borderId="0" applyNumberFormat="0" applyBorder="0" applyAlignment="0" applyProtection="0"/>
    <xf numFmtId="0" fontId="11" fillId="24" borderId="0" applyNumberFormat="0" applyBorder="0" applyAlignment="0" applyProtection="0"/>
    <xf numFmtId="0" fontId="40" fillId="34" borderId="0" applyNumberFormat="0" applyBorder="0" applyAlignment="0" applyProtection="0"/>
    <xf numFmtId="0" fontId="11" fillId="35" borderId="0" applyNumberFormat="0" applyBorder="0" applyAlignment="0" applyProtection="0"/>
    <xf numFmtId="0" fontId="41" fillId="36" borderId="0" applyNumberFormat="0" applyBorder="0" applyAlignment="0" applyProtection="0"/>
    <xf numFmtId="0" fontId="12" fillId="3" borderId="0" applyNumberFormat="0" applyBorder="0" applyAlignment="0" applyProtection="0"/>
    <xf numFmtId="0" fontId="42" fillId="37" borderId="1" applyNumberFormat="0" applyAlignment="0" applyProtection="0"/>
    <xf numFmtId="0" fontId="13" fillId="38" borderId="2" applyNumberFormat="0" applyAlignment="0" applyProtection="0"/>
    <xf numFmtId="0" fontId="43" fillId="39" borderId="3" applyNumberFormat="0" applyAlignment="0" applyProtection="0"/>
    <xf numFmtId="0" fontId="14" fillId="40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41" borderId="1" applyNumberFormat="0" applyAlignment="0" applyProtection="0"/>
    <xf numFmtId="0" fontId="19" fillId="9" borderId="2" applyNumberFormat="0" applyAlignment="0" applyProtection="0"/>
    <xf numFmtId="0" fontId="27" fillId="0" borderId="11">
      <alignment vertical="center"/>
      <protection/>
    </xf>
    <xf numFmtId="0" fontId="28" fillId="0" borderId="11">
      <alignment vertical="center"/>
      <protection/>
    </xf>
    <xf numFmtId="0" fontId="49" fillId="0" borderId="12" applyNumberFormat="0" applyFill="0" applyAlignment="0" applyProtection="0"/>
    <xf numFmtId="0" fontId="20" fillId="0" borderId="13" applyNumberFormat="0" applyFill="0" applyAlignment="0" applyProtection="0"/>
    <xf numFmtId="0" fontId="50" fillId="42" borderId="0" applyNumberFormat="0" applyBorder="0" applyAlignment="0" applyProtection="0"/>
    <xf numFmtId="0" fontId="21" fillId="43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51" fillId="37" borderId="16" applyNumberFormat="0" applyAlignment="0" applyProtection="0"/>
    <xf numFmtId="0" fontId="22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2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185" fontId="56" fillId="46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185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0" fillId="46" borderId="0" xfId="0" applyFont="1" applyFill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43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20" xfId="0" applyNumberFormat="1" applyFont="1" applyBorder="1" applyAlignment="1">
      <alignment vertical="center"/>
    </xf>
    <xf numFmtId="43" fontId="0" fillId="0" borderId="20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0" borderId="20" xfId="0" applyNumberFormat="1" applyFont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43" fontId="5" fillId="0" borderId="2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171" fontId="0" fillId="0" borderId="0" xfId="0" applyNumberFormat="1" applyFont="1" applyAlignment="1">
      <alignment vertical="center" wrapText="1"/>
    </xf>
    <xf numFmtId="9" fontId="5" fillId="0" borderId="20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 vertical="center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0" fillId="0" borderId="20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2" fontId="1" fillId="0" borderId="20" xfId="0" applyNumberFormat="1" applyFont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1" fillId="0" borderId="20" xfId="0" applyNumberFormat="1" applyFont="1" applyBorder="1" applyAlignment="1">
      <alignment horizontal="center" vertical="center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2" xfId="0" applyNumberFormat="1" applyFont="1" applyFill="1" applyBorder="1" applyAlignment="1">
      <alignment horizontal="center" vertical="center" wrapText="1"/>
    </xf>
    <xf numFmtId="2" fontId="31" fillId="46" borderId="20" xfId="0" applyNumberFormat="1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6" fillId="46" borderId="20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43" fontId="37" fillId="0" borderId="20" xfId="0" applyNumberFormat="1" applyFont="1" applyBorder="1" applyAlignment="1">
      <alignment horizontal="center" vertical="center" wrapText="1"/>
    </xf>
    <xf numFmtId="17" fontId="37" fillId="0" borderId="20" xfId="0" applyNumberFormat="1" applyFont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left" vertical="center" wrapText="1"/>
    </xf>
    <xf numFmtId="0" fontId="38" fillId="0" borderId="20" xfId="118" applyFont="1" applyBorder="1" applyAlignment="1">
      <alignment horizontal="center" vertical="center"/>
      <protection/>
    </xf>
    <xf numFmtId="2" fontId="37" fillId="0" borderId="2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0" xfId="124" applyFont="1" applyBorder="1" applyAlignment="1">
      <alignment vertical="center"/>
      <protection/>
    </xf>
    <xf numFmtId="2" fontId="37" fillId="0" borderId="20" xfId="0" applyNumberFormat="1" applyFont="1" applyBorder="1" applyAlignment="1">
      <alignment vertical="center"/>
    </xf>
    <xf numFmtId="2" fontId="37" fillId="46" borderId="0" xfId="0" applyNumberFormat="1" applyFont="1" applyFill="1" applyAlignment="1">
      <alignment horizontal="left" vertical="center" wrapText="1"/>
    </xf>
    <xf numFmtId="2" fontId="1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3" fontId="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71" fontId="0" fillId="0" borderId="20" xfId="0" applyNumberFormat="1" applyBorder="1" applyAlignment="1">
      <alignment/>
    </xf>
    <xf numFmtId="0" fontId="0" fillId="0" borderId="20" xfId="0" applyFont="1" applyBorder="1" applyAlignment="1">
      <alignment horizontal="right" vertical="center"/>
    </xf>
    <xf numFmtId="2" fontId="0" fillId="0" borderId="20" xfId="71" applyNumberFormat="1" applyFont="1" applyBorder="1" applyAlignment="1">
      <alignment vertical="center"/>
    </xf>
    <xf numFmtId="2" fontId="0" fillId="0" borderId="20" xfId="71" applyNumberFormat="1" applyFont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20" xfId="69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46" borderId="21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37" fillId="46" borderId="20" xfId="0" applyNumberFormat="1" applyFont="1" applyFill="1" applyBorder="1" applyAlignment="1">
      <alignment horizontal="left" vertical="center" wrapText="1"/>
    </xf>
    <xf numFmtId="0" fontId="38" fillId="0" borderId="20" xfId="118" applyFont="1" applyBorder="1" applyAlignment="1">
      <alignment horizontal="center" vertical="center" wrapText="1"/>
      <protection/>
    </xf>
    <xf numFmtId="2" fontId="35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46" borderId="22" xfId="0" applyFont="1" applyFill="1" applyBorder="1" applyAlignment="1">
      <alignment horizontal="left" vertical="center" wrapText="1"/>
    </xf>
    <xf numFmtId="0" fontId="0" fillId="46" borderId="2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46" borderId="20" xfId="0" applyNumberFormat="1" applyFont="1" applyFill="1" applyBorder="1" applyAlignment="1">
      <alignment horizontal="center" vertical="center"/>
    </xf>
    <xf numFmtId="0" fontId="0" fillId="46" borderId="26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7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0" fillId="46" borderId="29" xfId="0" applyFont="1" applyFill="1" applyBorder="1" applyAlignment="1">
      <alignment horizontal="center" vertical="center" wrapText="1"/>
    </xf>
    <xf numFmtId="0" fontId="0" fillId="46" borderId="30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1" fontId="0" fillId="46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12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abi" xfId="91"/>
    <cellStyle name="Lietojamais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12" xfId="99"/>
    <cellStyle name="Normal 2" xfId="100"/>
    <cellStyle name="Normal 2 2" xfId="101"/>
    <cellStyle name="Normal 2 2 2" xfId="102"/>
    <cellStyle name="Normal 2 3" xfId="103"/>
    <cellStyle name="Normal 2 4" xfId="104"/>
    <cellStyle name="Normal 2_Vidus 5_VS_20120424" xfId="105"/>
    <cellStyle name="Normal 3" xfId="106"/>
    <cellStyle name="Normal 4" xfId="107"/>
    <cellStyle name="Normal 4 2" xfId="108"/>
    <cellStyle name="Normal 5" xfId="109"/>
    <cellStyle name="Normal 6" xfId="110"/>
    <cellStyle name="Normal 6 2" xfId="111"/>
    <cellStyle name="Normal 6_APJOMI CENAS korigeta Vidus iela tame (14.11.2013)" xfId="112"/>
    <cellStyle name="Normal 7" xfId="113"/>
    <cellStyle name="Normal 8" xfId="114"/>
    <cellStyle name="Normal 8 2" xfId="115"/>
    <cellStyle name="Normal 8_APJOMI CENAS korigeta Vidus iela tame (14.11.2013)" xfId="116"/>
    <cellStyle name="Normal 9" xfId="117"/>
    <cellStyle name="Normal_Pieslegums" xfId="118"/>
    <cellStyle name="Note" xfId="119"/>
    <cellStyle name="Note 2" xfId="120"/>
    <cellStyle name="Output" xfId="121"/>
    <cellStyle name="Output 2" xfId="122"/>
    <cellStyle name="Parastais_Abora-Pasaka" xfId="123"/>
    <cellStyle name="Parasts 3" xfId="124"/>
    <cellStyle name="Parasts 5" xfId="125"/>
    <cellStyle name="Percent" xfId="126"/>
    <cellStyle name="Percent 2" xfId="127"/>
    <cellStyle name="Percent 3" xfId="128"/>
    <cellStyle name="Percent 4" xfId="129"/>
    <cellStyle name="Style 1" xfId="130"/>
    <cellStyle name="Style 1 2" xfId="131"/>
    <cellStyle name="Title" xfId="132"/>
    <cellStyle name="Title 2" xfId="133"/>
    <cellStyle name="Total" xfId="134"/>
    <cellStyle name="Total 2" xfId="135"/>
    <cellStyle name="Warning Text" xfId="136"/>
    <cellStyle name="Warning Text 2" xfId="137"/>
    <cellStyle name="Обычный 2" xfId="138"/>
    <cellStyle name="Обычный_2009-04-27_PED IESN" xfId="139"/>
    <cellStyle name="Стиль 1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85" zoomScalePageLayoutView="0" workbookViewId="0" topLeftCell="A1">
      <selection activeCell="B5" sqref="B5"/>
    </sheetView>
  </sheetViews>
  <sheetFormatPr defaultColWidth="11.28125" defaultRowHeight="12.75"/>
  <cols>
    <col min="1" max="1" width="10.421875" style="26" customWidth="1"/>
    <col min="2" max="2" width="88.8515625" style="26" customWidth="1"/>
    <col min="3" max="3" width="16.00390625" style="26" customWidth="1"/>
    <col min="4" max="5" width="11.28125" style="27" customWidth="1"/>
    <col min="6" max="6" width="14.57421875" style="27" bestFit="1" customWidth="1"/>
    <col min="7" max="16384" width="11.28125" style="27" customWidth="1"/>
  </cols>
  <sheetData>
    <row r="1" spans="1:3" ht="37.5" customHeight="1">
      <c r="A1" s="28"/>
      <c r="B1" s="179" t="s">
        <v>139</v>
      </c>
      <c r="C1" s="179"/>
    </row>
    <row r="2" spans="1:3" ht="12.75">
      <c r="A2" s="149" t="s">
        <v>25</v>
      </c>
      <c r="B2" s="149"/>
      <c r="C2" s="149"/>
    </row>
    <row r="3" spans="1:3" ht="12.75">
      <c r="A3" s="100"/>
      <c r="B3" s="100"/>
      <c r="C3" s="100"/>
    </row>
    <row r="4" spans="1:5" ht="12.75" customHeight="1">
      <c r="A4" s="103" t="s">
        <v>96</v>
      </c>
      <c r="B4" s="103"/>
      <c r="C4" s="103"/>
      <c r="D4" s="103"/>
      <c r="E4" s="103"/>
    </row>
    <row r="5" spans="1:4" ht="12">
      <c r="A5" s="103" t="s">
        <v>63</v>
      </c>
      <c r="B5" s="3"/>
      <c r="C5" s="3"/>
      <c r="D5" s="77"/>
    </row>
    <row r="6" ht="12">
      <c r="A6" s="29"/>
    </row>
    <row r="7" spans="1:3" ht="12">
      <c r="A7" s="29"/>
      <c r="B7" s="151" t="s">
        <v>62</v>
      </c>
      <c r="C7" s="151"/>
    </row>
    <row r="8" spans="1:4" s="31" customFormat="1" ht="36" customHeight="1">
      <c r="A8" s="30" t="s">
        <v>4</v>
      </c>
      <c r="B8" s="30" t="s">
        <v>6</v>
      </c>
      <c r="C8" s="30" t="s">
        <v>15</v>
      </c>
      <c r="D8" s="40"/>
    </row>
    <row r="9" spans="1:3" s="31" customFormat="1" ht="26.25" customHeight="1">
      <c r="A9" s="32">
        <v>1</v>
      </c>
      <c r="B9" s="76" t="s">
        <v>97</v>
      </c>
      <c r="C9" s="65"/>
    </row>
    <row r="10" spans="1:5" s="31" customFormat="1" ht="12.75">
      <c r="A10" s="32"/>
      <c r="B10" s="33" t="s">
        <v>0</v>
      </c>
      <c r="C10" s="67"/>
      <c r="D10" s="34"/>
      <c r="E10" s="35"/>
    </row>
    <row r="11" spans="1:3" s="31" customFormat="1" ht="12">
      <c r="A11" s="150" t="s">
        <v>7</v>
      </c>
      <c r="B11" s="150"/>
      <c r="C11" s="65"/>
    </row>
    <row r="12" spans="1:3" s="31" customFormat="1" ht="12.75">
      <c r="A12" s="147" t="s">
        <v>34</v>
      </c>
      <c r="B12" s="148"/>
      <c r="C12" s="67"/>
    </row>
    <row r="13" spans="1:3" s="31" customFormat="1" ht="12.75">
      <c r="A13" s="36"/>
      <c r="B13" s="36"/>
      <c r="C13" s="37"/>
    </row>
    <row r="14" spans="1:3" s="31" customFormat="1" ht="12">
      <c r="A14" s="1" t="s">
        <v>60</v>
      </c>
      <c r="B14" s="38"/>
      <c r="C14" s="39"/>
    </row>
    <row r="15" spans="1:3" ht="12">
      <c r="A15" s="29"/>
      <c r="C15" s="41"/>
    </row>
    <row r="16" ht="12">
      <c r="A16" s="25" t="s">
        <v>61</v>
      </c>
    </row>
  </sheetData>
  <sheetProtection/>
  <mergeCells count="5">
    <mergeCell ref="B1:C1"/>
    <mergeCell ref="A12:B12"/>
    <mergeCell ref="A2:C2"/>
    <mergeCell ref="A11:B11"/>
    <mergeCell ref="B7:C7"/>
  </mergeCells>
  <printOptions horizontalCentered="1"/>
  <pageMargins left="0.7480314960629921" right="0.7480314960629921" top="1.22047244094488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85" zoomScalePageLayoutView="0" workbookViewId="0" topLeftCell="A1">
      <selection activeCell="D18" sqref="D18"/>
    </sheetView>
  </sheetViews>
  <sheetFormatPr defaultColWidth="11.28125" defaultRowHeight="12.75"/>
  <cols>
    <col min="1" max="1" width="5.421875" style="2" customWidth="1"/>
    <col min="2" max="2" width="11.7109375" style="2" customWidth="1"/>
    <col min="3" max="3" width="32.8515625" style="2" customWidth="1"/>
    <col min="4" max="4" width="10.281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1" spans="1:9" ht="13.5">
      <c r="A1" s="160" t="s">
        <v>35</v>
      </c>
      <c r="B1" s="160"/>
      <c r="C1" s="160"/>
      <c r="D1" s="160"/>
      <c r="E1" s="160"/>
      <c r="F1" s="160"/>
      <c r="G1" s="160"/>
      <c r="H1" s="160"/>
      <c r="I1" s="160"/>
    </row>
    <row r="2" spans="1:9" ht="13.5">
      <c r="A2" s="160" t="s">
        <v>98</v>
      </c>
      <c r="B2" s="160"/>
      <c r="C2" s="160"/>
      <c r="D2" s="160"/>
      <c r="E2" s="160"/>
      <c r="F2" s="160"/>
      <c r="G2" s="160"/>
      <c r="H2" s="160"/>
      <c r="I2" s="160"/>
    </row>
    <row r="3" spans="1:9" ht="12">
      <c r="A3" s="161" t="s">
        <v>8</v>
      </c>
      <c r="B3" s="161"/>
      <c r="C3" s="161"/>
      <c r="D3" s="161"/>
      <c r="E3" s="161"/>
      <c r="F3" s="161"/>
      <c r="G3" s="161"/>
      <c r="H3" s="161"/>
      <c r="I3" s="161"/>
    </row>
    <row r="4" spans="1:9" ht="12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2.75" customHeight="1">
      <c r="A5" s="3" t="str">
        <f>'Buvn.kopt.'!A4</f>
        <v>Objekta nosaukums: LOTE NR. 8. “Ēku un būvju nojaukšana un teritorijas labiekārtošana (saskaņā ar projektu dokumentācijām)”</v>
      </c>
      <c r="B5" s="3"/>
      <c r="C5" s="15"/>
      <c r="D5" s="15"/>
      <c r="E5" s="15"/>
      <c r="F5" s="15"/>
      <c r="G5" s="15"/>
      <c r="H5" s="15"/>
      <c r="I5" s="15"/>
    </row>
    <row r="6" spans="1:9" ht="12.75">
      <c r="A6" s="3" t="str">
        <f>'Buvn.kopt.'!A5</f>
        <v>Būvuzņēmējs</v>
      </c>
      <c r="B6" s="3"/>
      <c r="C6" s="16"/>
      <c r="D6" s="16"/>
      <c r="E6" s="16"/>
      <c r="F6" s="16"/>
      <c r="G6" s="16"/>
      <c r="H6" s="16"/>
      <c r="I6" s="16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4"/>
      <c r="B8" s="4"/>
      <c r="C8" s="17" t="s">
        <v>16</v>
      </c>
      <c r="D8" s="70">
        <f>E20</f>
        <v>0</v>
      </c>
      <c r="F8" s="58"/>
      <c r="G8" s="58"/>
      <c r="H8" s="58"/>
      <c r="I8" s="58"/>
    </row>
    <row r="9" spans="1:9" ht="12.75">
      <c r="A9" s="4"/>
      <c r="B9" s="4"/>
      <c r="C9" s="17" t="s">
        <v>18</v>
      </c>
      <c r="D9" s="70">
        <f>I16</f>
        <v>0</v>
      </c>
      <c r="F9" s="58"/>
      <c r="G9" s="58"/>
      <c r="H9" s="58"/>
      <c r="I9" s="58"/>
    </row>
    <row r="10" spans="5:10" ht="12">
      <c r="E10" s="59"/>
      <c r="F10" s="59"/>
      <c r="G10" s="60"/>
      <c r="H10" s="59"/>
      <c r="I10" s="61" t="str">
        <f>'Buvn.kopt.'!B7</f>
        <v>                                                                                                Tāme sastādīta : </v>
      </c>
      <c r="J10" s="21"/>
    </row>
    <row r="11" spans="1:10" ht="12.75" customHeight="1">
      <c r="A11" s="165" t="s">
        <v>4</v>
      </c>
      <c r="B11" s="163" t="s">
        <v>20</v>
      </c>
      <c r="C11" s="166" t="s">
        <v>9</v>
      </c>
      <c r="D11" s="167"/>
      <c r="E11" s="170" t="s">
        <v>29</v>
      </c>
      <c r="F11" s="162" t="s">
        <v>10</v>
      </c>
      <c r="G11" s="162"/>
      <c r="H11" s="162"/>
      <c r="I11" s="162"/>
      <c r="J11" s="23"/>
    </row>
    <row r="12" spans="1:10" s="18" customFormat="1" ht="45" customHeight="1">
      <c r="A12" s="165"/>
      <c r="B12" s="164"/>
      <c r="C12" s="168"/>
      <c r="D12" s="169"/>
      <c r="E12" s="170"/>
      <c r="F12" s="105" t="s">
        <v>26</v>
      </c>
      <c r="G12" s="105" t="s">
        <v>27</v>
      </c>
      <c r="H12" s="106" t="s">
        <v>28</v>
      </c>
      <c r="I12" s="105" t="s">
        <v>19</v>
      </c>
      <c r="J12" s="24"/>
    </row>
    <row r="13" spans="1:10" s="18" customFormat="1" ht="39.75" customHeight="1">
      <c r="A13" s="141">
        <v>1</v>
      </c>
      <c r="B13" s="140" t="s">
        <v>102</v>
      </c>
      <c r="C13" s="152" t="s">
        <v>100</v>
      </c>
      <c r="D13" s="153"/>
      <c r="E13" s="142"/>
      <c r="F13" s="142"/>
      <c r="G13" s="142"/>
      <c r="H13" s="106"/>
      <c r="I13" s="142"/>
      <c r="J13" s="24"/>
    </row>
    <row r="14" spans="1:10" s="18" customFormat="1" ht="39.75" customHeight="1">
      <c r="A14" s="141">
        <v>2</v>
      </c>
      <c r="B14" s="140" t="s">
        <v>113</v>
      </c>
      <c r="C14" s="152" t="s">
        <v>115</v>
      </c>
      <c r="D14" s="153"/>
      <c r="E14" s="142"/>
      <c r="F14" s="142"/>
      <c r="G14" s="142"/>
      <c r="H14" s="106"/>
      <c r="I14" s="142"/>
      <c r="J14" s="24"/>
    </row>
    <row r="15" spans="1:10" s="18" customFormat="1" ht="39.75" customHeight="1">
      <c r="A15" s="141">
        <v>3</v>
      </c>
      <c r="B15" s="140" t="s">
        <v>130</v>
      </c>
      <c r="C15" s="152" t="s">
        <v>131</v>
      </c>
      <c r="D15" s="153"/>
      <c r="E15" s="142"/>
      <c r="F15" s="142"/>
      <c r="G15" s="142"/>
      <c r="H15" s="106"/>
      <c r="I15" s="142"/>
      <c r="J15" s="24"/>
    </row>
    <row r="16" spans="1:10" ht="18" customHeight="1">
      <c r="A16" s="154" t="s">
        <v>0</v>
      </c>
      <c r="B16" s="154"/>
      <c r="C16" s="154"/>
      <c r="D16" s="19"/>
      <c r="E16" s="66"/>
      <c r="F16" s="66"/>
      <c r="G16" s="66"/>
      <c r="H16" s="66"/>
      <c r="I16" s="66"/>
      <c r="J16" s="22"/>
    </row>
    <row r="17" spans="1:9" ht="18" customHeight="1">
      <c r="A17" s="155" t="s">
        <v>11</v>
      </c>
      <c r="B17" s="155"/>
      <c r="C17" s="155"/>
      <c r="D17" s="68"/>
      <c r="E17" s="64"/>
      <c r="F17" s="58"/>
      <c r="G17" s="58"/>
      <c r="H17" s="58"/>
      <c r="I17" s="58"/>
    </row>
    <row r="18" spans="1:9" ht="18" customHeight="1">
      <c r="A18" s="156" t="s">
        <v>12</v>
      </c>
      <c r="B18" s="156"/>
      <c r="C18" s="156"/>
      <c r="D18" s="74"/>
      <c r="E18" s="69"/>
      <c r="F18" s="58"/>
      <c r="G18" s="58"/>
      <c r="H18" s="58"/>
      <c r="I18" s="58"/>
    </row>
    <row r="19" spans="1:9" ht="18" customHeight="1">
      <c r="A19" s="157" t="s">
        <v>13</v>
      </c>
      <c r="B19" s="158"/>
      <c r="C19" s="159"/>
      <c r="D19" s="7"/>
      <c r="E19" s="64"/>
      <c r="F19" s="58"/>
      <c r="G19" s="58"/>
      <c r="H19" s="58"/>
      <c r="I19" s="58"/>
    </row>
    <row r="20" spans="1:10" ht="18" customHeight="1">
      <c r="A20" s="154" t="s">
        <v>14</v>
      </c>
      <c r="B20" s="154"/>
      <c r="C20" s="154"/>
      <c r="D20" s="19"/>
      <c r="E20" s="66"/>
      <c r="F20" s="58"/>
      <c r="G20" s="62"/>
      <c r="H20" s="58"/>
      <c r="I20" s="58"/>
      <c r="J20" s="22"/>
    </row>
    <row r="21" spans="1:3" s="10" customFormat="1" ht="12.75">
      <c r="A21" s="11"/>
      <c r="B21" s="11"/>
      <c r="C21" s="12"/>
    </row>
    <row r="22" spans="1:5" s="10" customFormat="1" ht="12">
      <c r="A22" s="1" t="str">
        <f>'Buvn.kopt.'!A14</f>
        <v>Sastādīja:</v>
      </c>
      <c r="B22" s="13"/>
      <c r="C22" s="14"/>
      <c r="E22" s="73"/>
    </row>
    <row r="23" spans="1:3" s="8" customFormat="1" ht="12">
      <c r="A23" s="1"/>
      <c r="B23" s="9"/>
      <c r="C23" s="9"/>
    </row>
    <row r="24" spans="1:3" s="8" customFormat="1" ht="12">
      <c r="A24" s="1" t="str">
        <f>'Buvn.kopt.'!A16</f>
        <v>Pārbaudīja: </v>
      </c>
      <c r="B24" s="9"/>
      <c r="C24" s="9"/>
    </row>
    <row r="25" spans="1:3" s="8" customFormat="1" ht="12">
      <c r="A25" s="9"/>
      <c r="B25" s="9"/>
      <c r="C25" s="9"/>
    </row>
    <row r="26" spans="1:3" s="8" customFormat="1" ht="12">
      <c r="A26" s="9"/>
      <c r="B26" s="9"/>
      <c r="C26" s="9"/>
    </row>
    <row r="27" spans="1:3" s="8" customFormat="1" ht="12">
      <c r="A27" s="9"/>
      <c r="B27" s="9"/>
      <c r="C27" s="9"/>
    </row>
    <row r="28" spans="1:2" ht="12">
      <c r="A28" s="6"/>
      <c r="B28" s="6"/>
    </row>
    <row r="30" spans="1:2" ht="12">
      <c r="A30" s="6"/>
      <c r="B30" s="6"/>
    </row>
    <row r="31" spans="1:2" ht="12">
      <c r="A31" s="6"/>
      <c r="B31" s="6"/>
    </row>
    <row r="32" spans="1:2" ht="12">
      <c r="A32" s="6"/>
      <c r="B32" s="6"/>
    </row>
    <row r="38" spans="1:2" ht="12">
      <c r="A38" s="20"/>
      <c r="B38" s="20"/>
    </row>
  </sheetData>
  <sheetProtection/>
  <mergeCells count="16">
    <mergeCell ref="A2:I2"/>
    <mergeCell ref="A3:I3"/>
    <mergeCell ref="A1:I1"/>
    <mergeCell ref="F11:I11"/>
    <mergeCell ref="B11:B12"/>
    <mergeCell ref="A11:A12"/>
    <mergeCell ref="C11:D12"/>
    <mergeCell ref="E11:E12"/>
    <mergeCell ref="C13:D13"/>
    <mergeCell ref="C14:D14"/>
    <mergeCell ref="C15:D15"/>
    <mergeCell ref="A20:C20"/>
    <mergeCell ref="A16:C16"/>
    <mergeCell ref="A17:C17"/>
    <mergeCell ref="A18:C18"/>
    <mergeCell ref="A19:C19"/>
  </mergeCells>
  <printOptions horizontalCentered="1"/>
  <pageMargins left="0.748031496062992" right="0.748031496062992" top="1.234251969" bottom="0.484251969" header="0.511811023622047" footer="0.511811023622047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3"/>
  <sheetViews>
    <sheetView zoomScaleSheetLayoutView="85" zoomScalePageLayoutView="0" workbookViewId="0" topLeftCell="A1">
      <pane ySplit="12" topLeftCell="A46" activePane="bottomLeft" state="frozen"/>
      <selection pane="topLeft" activeCell="A1" sqref="A1"/>
      <selection pane="bottomLeft" activeCell="C61" sqref="C61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2" t="s">
        <v>99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48"/>
      <c r="R1"/>
      <c r="S1"/>
    </row>
    <row r="2" spans="1:19" s="43" customFormat="1" ht="12.75">
      <c r="A2" s="173" t="s">
        <v>100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8.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65</v>
      </c>
      <c r="B5" s="90"/>
      <c r="C5" s="174" t="s">
        <v>101</v>
      </c>
      <c r="D5" s="174"/>
      <c r="E5" s="174"/>
      <c r="F5" s="174"/>
      <c r="G5" s="174"/>
      <c r="H5" s="174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64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5" t="s">
        <v>17</v>
      </c>
      <c r="N8" s="175"/>
      <c r="O8" s="176"/>
      <c r="P8" s="177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78" t="s">
        <v>4</v>
      </c>
      <c r="B11" s="171" t="s">
        <v>21</v>
      </c>
      <c r="C11" s="170" t="s">
        <v>30</v>
      </c>
      <c r="D11" s="170" t="s">
        <v>1</v>
      </c>
      <c r="E11" s="170" t="s">
        <v>2</v>
      </c>
      <c r="F11" s="171" t="s">
        <v>5</v>
      </c>
      <c r="G11" s="171"/>
      <c r="H11" s="171"/>
      <c r="I11" s="171"/>
      <c r="J11" s="171"/>
      <c r="K11" s="171"/>
      <c r="L11" s="171" t="s">
        <v>3</v>
      </c>
      <c r="M11" s="171"/>
      <c r="N11" s="171"/>
      <c r="O11" s="171"/>
      <c r="P11" s="171"/>
      <c r="Q11"/>
      <c r="R11"/>
      <c r="S11"/>
    </row>
    <row r="12" spans="1:19" s="43" customFormat="1" ht="81" customHeight="1">
      <c r="A12" s="178"/>
      <c r="B12" s="171"/>
      <c r="C12" s="170"/>
      <c r="D12" s="170"/>
      <c r="E12" s="170"/>
      <c r="F12" s="143" t="s">
        <v>22</v>
      </c>
      <c r="G12" s="143" t="s">
        <v>23</v>
      </c>
      <c r="H12" s="143" t="s">
        <v>26</v>
      </c>
      <c r="I12" s="143" t="s">
        <v>27</v>
      </c>
      <c r="J12" s="143" t="s">
        <v>28</v>
      </c>
      <c r="K12" s="143" t="s">
        <v>31</v>
      </c>
      <c r="L12" s="107" t="s">
        <v>24</v>
      </c>
      <c r="M12" s="143" t="s">
        <v>26</v>
      </c>
      <c r="N12" s="143" t="s">
        <v>27</v>
      </c>
      <c r="O12" s="143" t="s">
        <v>28</v>
      </c>
      <c r="P12" s="143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52"/>
      <c r="R13" s="52"/>
    </row>
    <row r="14" spans="1:19" s="53" customFormat="1" ht="27.75" customHeight="1">
      <c r="A14" s="110">
        <v>1</v>
      </c>
      <c r="B14" s="112"/>
      <c r="C14" s="144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15" customHeight="1">
      <c r="A15" s="110"/>
      <c r="B15" s="112"/>
      <c r="C15" s="109" t="s">
        <v>40</v>
      </c>
      <c r="D15" s="117"/>
      <c r="E15" s="115"/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8" customHeight="1">
      <c r="A16" s="110">
        <v>2</v>
      </c>
      <c r="B16" s="112"/>
      <c r="C16" s="113" t="s">
        <v>79</v>
      </c>
      <c r="D16" s="117" t="s">
        <v>41</v>
      </c>
      <c r="E16" s="115">
        <v>1</v>
      </c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18" customHeight="1">
      <c r="A17" s="110">
        <v>3</v>
      </c>
      <c r="B17" s="112"/>
      <c r="C17" s="113" t="s">
        <v>42</v>
      </c>
      <c r="D17" s="114" t="s">
        <v>39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33" customHeight="1">
      <c r="A18" s="110">
        <v>4</v>
      </c>
      <c r="B18" s="112"/>
      <c r="C18" s="113" t="s">
        <v>43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14.25" customHeight="1">
      <c r="A19" s="110">
        <v>5</v>
      </c>
      <c r="B19" s="112"/>
      <c r="C19" s="113" t="s">
        <v>80</v>
      </c>
      <c r="D19" s="114" t="s">
        <v>41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30.75" customHeight="1">
      <c r="A20" s="110">
        <v>6</v>
      </c>
      <c r="B20" s="112"/>
      <c r="C20" s="113" t="s">
        <v>72</v>
      </c>
      <c r="D20" s="114" t="s">
        <v>39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21" customHeight="1">
      <c r="A21" s="110">
        <v>7</v>
      </c>
      <c r="B21" s="112"/>
      <c r="C21" s="113" t="s">
        <v>103</v>
      </c>
      <c r="D21" s="145" t="s">
        <v>41</v>
      </c>
      <c r="E21" s="117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45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46</v>
      </c>
      <c r="D23" s="117" t="s">
        <v>47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0" customHeight="1">
      <c r="A24" s="110">
        <v>10</v>
      </c>
      <c r="B24" s="112"/>
      <c r="C24" s="113" t="s">
        <v>48</v>
      </c>
      <c r="D24" s="114" t="s">
        <v>39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27" customHeight="1">
      <c r="A25" s="110">
        <v>11</v>
      </c>
      <c r="B25" s="112"/>
      <c r="C25" s="113" t="s">
        <v>90</v>
      </c>
      <c r="D25" s="117" t="s">
        <v>47</v>
      </c>
      <c r="E25" s="115">
        <v>1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21" customHeight="1">
      <c r="A26" s="110">
        <v>12</v>
      </c>
      <c r="B26" s="112"/>
      <c r="C26" s="113" t="s">
        <v>104</v>
      </c>
      <c r="D26" s="114" t="s">
        <v>39</v>
      </c>
      <c r="E26" s="115">
        <v>1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18" customHeight="1">
      <c r="A27" s="110">
        <v>13</v>
      </c>
      <c r="B27" s="112"/>
      <c r="C27" s="113" t="s">
        <v>105</v>
      </c>
      <c r="D27" s="114" t="s">
        <v>39</v>
      </c>
      <c r="E27" s="115">
        <v>1</v>
      </c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18" customHeight="1">
      <c r="A28" s="110"/>
      <c r="B28" s="112"/>
      <c r="C28" s="109" t="s">
        <v>106</v>
      </c>
      <c r="D28" s="118"/>
      <c r="E28" s="115"/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18" customHeight="1">
      <c r="A29" s="110">
        <v>14</v>
      </c>
      <c r="B29" s="112"/>
      <c r="C29" s="144" t="s">
        <v>84</v>
      </c>
      <c r="D29" s="118" t="s">
        <v>73</v>
      </c>
      <c r="E29" s="115">
        <v>18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16.5" customHeight="1">
      <c r="A30" s="110">
        <v>15</v>
      </c>
      <c r="B30" s="112"/>
      <c r="C30" s="119" t="s">
        <v>107</v>
      </c>
      <c r="D30" s="114" t="s">
        <v>66</v>
      </c>
      <c r="E30" s="115">
        <v>1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16.5" customHeight="1">
      <c r="A31" s="110">
        <v>16</v>
      </c>
      <c r="B31" s="112"/>
      <c r="C31" s="119" t="s">
        <v>108</v>
      </c>
      <c r="D31" s="114" t="s">
        <v>66</v>
      </c>
      <c r="E31" s="115">
        <v>2</v>
      </c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>
        <v>17</v>
      </c>
      <c r="B32" s="112"/>
      <c r="C32" s="119" t="s">
        <v>58</v>
      </c>
      <c r="D32" s="114" t="s">
        <v>66</v>
      </c>
      <c r="E32" s="115">
        <v>1</v>
      </c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18" customHeight="1">
      <c r="A33" s="110">
        <v>18</v>
      </c>
      <c r="B33" s="112"/>
      <c r="C33" s="119" t="s">
        <v>109</v>
      </c>
      <c r="D33" s="114" t="s">
        <v>66</v>
      </c>
      <c r="E33" s="115">
        <v>9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18" customHeight="1">
      <c r="A34" s="110">
        <v>19</v>
      </c>
      <c r="B34" s="112"/>
      <c r="C34" s="119" t="s">
        <v>49</v>
      </c>
      <c r="D34" s="114" t="s">
        <v>66</v>
      </c>
      <c r="E34" s="115">
        <v>5</v>
      </c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18.75" customHeight="1">
      <c r="A35" s="110">
        <v>20</v>
      </c>
      <c r="B35" s="112"/>
      <c r="C35" s="119" t="s">
        <v>110</v>
      </c>
      <c r="D35" s="114" t="s">
        <v>36</v>
      </c>
      <c r="E35" s="115">
        <v>2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2.75">
      <c r="A36" s="110"/>
      <c r="B36" s="112"/>
      <c r="C36" s="109" t="s">
        <v>111</v>
      </c>
      <c r="D36" s="118"/>
      <c r="E36" s="115"/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21</v>
      </c>
      <c r="B37" s="112"/>
      <c r="C37" s="144" t="s">
        <v>84</v>
      </c>
      <c r="D37" s="118" t="s">
        <v>73</v>
      </c>
      <c r="E37" s="115">
        <v>17.8</v>
      </c>
      <c r="F37" s="85"/>
      <c r="G37" s="85"/>
      <c r="H37" s="85"/>
      <c r="I37" s="85"/>
      <c r="J37" s="85"/>
      <c r="K37" s="94"/>
      <c r="L37" s="122"/>
      <c r="M37" s="122"/>
      <c r="N37" s="122"/>
      <c r="O37" s="122"/>
      <c r="P37" s="122"/>
      <c r="Q37" s="57"/>
      <c r="R37" s="57"/>
      <c r="S37"/>
    </row>
    <row r="38" spans="1:16" s="44" customFormat="1" ht="14.25">
      <c r="A38" s="110">
        <v>22</v>
      </c>
      <c r="B38" s="112"/>
      <c r="C38" s="119" t="s">
        <v>107</v>
      </c>
      <c r="D38" s="114" t="s">
        <v>66</v>
      </c>
      <c r="E38" s="115">
        <v>1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1:18" s="44" customFormat="1" ht="14.25">
      <c r="A39" s="110">
        <v>23</v>
      </c>
      <c r="B39" s="112"/>
      <c r="C39" s="119" t="s">
        <v>108</v>
      </c>
      <c r="D39" s="114" t="s">
        <v>66</v>
      </c>
      <c r="E39" s="115">
        <v>2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64"/>
      <c r="R39" s="71"/>
    </row>
    <row r="40" spans="1:19" s="44" customFormat="1" ht="14.25">
      <c r="A40" s="110">
        <v>24</v>
      </c>
      <c r="B40" s="112"/>
      <c r="C40" s="119" t="s">
        <v>58</v>
      </c>
      <c r="D40" s="114" t="s">
        <v>66</v>
      </c>
      <c r="E40" s="115">
        <v>1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6"/>
      <c r="P40" s="64"/>
      <c r="Q40" s="46"/>
      <c r="R40" s="46"/>
      <c r="S40"/>
    </row>
    <row r="41" spans="1:19" ht="14.25">
      <c r="A41" s="110">
        <v>25</v>
      </c>
      <c r="B41" s="112"/>
      <c r="C41" s="119" t="s">
        <v>109</v>
      </c>
      <c r="D41" s="114" t="s">
        <v>66</v>
      </c>
      <c r="E41" s="115">
        <v>8.5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7"/>
      <c r="Q41" s="46"/>
      <c r="R41" s="46"/>
      <c r="S41"/>
    </row>
    <row r="42" spans="1:19" s="45" customFormat="1" ht="14.25">
      <c r="A42" s="110">
        <v>26</v>
      </c>
      <c r="B42" s="112"/>
      <c r="C42" s="119" t="s">
        <v>49</v>
      </c>
      <c r="D42" s="114" t="s">
        <v>66</v>
      </c>
      <c r="E42" s="115">
        <v>4.5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46"/>
      <c r="R42" s="46"/>
      <c r="S42"/>
    </row>
    <row r="43" spans="1:18" ht="12.75">
      <c r="A43" s="110">
        <v>27</v>
      </c>
      <c r="B43" s="112"/>
      <c r="C43" s="119" t="s">
        <v>110</v>
      </c>
      <c r="D43" s="114" t="s">
        <v>36</v>
      </c>
      <c r="E43" s="115">
        <v>2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46"/>
      <c r="R43" s="46"/>
    </row>
    <row r="44" spans="1:18" ht="12.75">
      <c r="A44" s="110"/>
      <c r="B44" s="112"/>
      <c r="C44" s="109" t="s">
        <v>50</v>
      </c>
      <c r="D44" s="118"/>
      <c r="E44" s="11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46"/>
      <c r="R44" s="46"/>
    </row>
    <row r="45" spans="1:18" ht="14.25">
      <c r="A45" s="110">
        <v>28</v>
      </c>
      <c r="B45" s="112"/>
      <c r="C45" s="144" t="s">
        <v>67</v>
      </c>
      <c r="D45" s="114" t="s">
        <v>66</v>
      </c>
      <c r="E45" s="115">
        <f>(E33+E34+E41+E42)*1.4</f>
        <v>37.8</v>
      </c>
      <c r="F45" s="125"/>
      <c r="G45" s="125"/>
      <c r="H45" s="125"/>
      <c r="I45" s="128"/>
      <c r="J45" s="128"/>
      <c r="K45" s="129"/>
      <c r="L45" s="129"/>
      <c r="M45" s="129"/>
      <c r="N45" s="129"/>
      <c r="O45" s="129"/>
      <c r="P45" s="129"/>
      <c r="Q45"/>
      <c r="R45"/>
    </row>
    <row r="46" spans="1:18" ht="14.25">
      <c r="A46" s="110">
        <v>29</v>
      </c>
      <c r="B46" s="112"/>
      <c r="C46" s="119" t="s">
        <v>75</v>
      </c>
      <c r="D46" s="114" t="s">
        <v>66</v>
      </c>
      <c r="E46" s="115">
        <f>(E30+E31+E38+E39)*1.4</f>
        <v>8.4</v>
      </c>
      <c r="F46" s="130"/>
      <c r="G46" s="130"/>
      <c r="H46" s="125"/>
      <c r="I46" s="125"/>
      <c r="J46" s="130"/>
      <c r="K46" s="130"/>
      <c r="L46" s="130"/>
      <c r="M46" s="130"/>
      <c r="N46" s="130"/>
      <c r="O46" s="130"/>
      <c r="P46" s="130"/>
      <c r="Q46"/>
      <c r="R46"/>
    </row>
    <row r="47" spans="1:18" s="43" customFormat="1" ht="14.25">
      <c r="A47" s="110">
        <v>30</v>
      </c>
      <c r="B47" s="112"/>
      <c r="C47" s="119" t="s">
        <v>76</v>
      </c>
      <c r="D47" s="114" t="s">
        <v>66</v>
      </c>
      <c r="E47" s="115">
        <f>(E32+E40)*1.4</f>
        <v>2.8</v>
      </c>
      <c r="F47" s="130"/>
      <c r="G47" s="130"/>
      <c r="H47" s="125"/>
      <c r="I47" s="125"/>
      <c r="J47" s="125"/>
      <c r="K47" s="125"/>
      <c r="L47" s="125"/>
      <c r="M47" s="130"/>
      <c r="N47" s="130"/>
      <c r="O47" s="130"/>
      <c r="P47" s="130"/>
      <c r="Q47"/>
      <c r="R47"/>
    </row>
    <row r="48" spans="1:18" s="43" customFormat="1" ht="12.75">
      <c r="A48" s="110">
        <v>31</v>
      </c>
      <c r="B48" s="112"/>
      <c r="C48" s="119" t="s">
        <v>77</v>
      </c>
      <c r="D48" s="114" t="s">
        <v>36</v>
      </c>
      <c r="E48" s="115">
        <v>0.8</v>
      </c>
      <c r="F48" s="130"/>
      <c r="G48" s="130"/>
      <c r="H48" s="125"/>
      <c r="I48" s="125"/>
      <c r="J48" s="130"/>
      <c r="K48" s="130"/>
      <c r="L48" s="130"/>
      <c r="M48" s="130"/>
      <c r="N48" s="130"/>
      <c r="O48" s="130"/>
      <c r="P48" s="130"/>
      <c r="Q48"/>
      <c r="R48"/>
    </row>
    <row r="49" spans="1:18" s="43" customFormat="1" ht="12.75">
      <c r="A49" s="110">
        <v>32</v>
      </c>
      <c r="B49" s="112"/>
      <c r="C49" s="119" t="s">
        <v>112</v>
      </c>
      <c r="D49" s="114" t="s">
        <v>36</v>
      </c>
      <c r="E49" s="115">
        <f>E35+E43</f>
        <v>4</v>
      </c>
      <c r="F49" s="136"/>
      <c r="G49" s="136"/>
      <c r="H49" s="137"/>
      <c r="I49" s="137"/>
      <c r="J49" s="138"/>
      <c r="K49" s="138"/>
      <c r="L49" s="138"/>
      <c r="M49" s="136"/>
      <c r="N49" s="136"/>
      <c r="O49" s="136"/>
      <c r="P49" s="136"/>
      <c r="Q49" s="42"/>
      <c r="R49" s="42"/>
    </row>
    <row r="50" spans="1:18" s="43" customFormat="1" ht="12.75">
      <c r="A50" s="110"/>
      <c r="B50" s="112"/>
      <c r="C50" s="116" t="s">
        <v>68</v>
      </c>
      <c r="D50" s="114"/>
      <c r="E50" s="115"/>
      <c r="F50" s="136"/>
      <c r="G50" s="136"/>
      <c r="H50" s="137"/>
      <c r="I50" s="137"/>
      <c r="J50" s="136"/>
      <c r="K50" s="136"/>
      <c r="L50" s="136"/>
      <c r="M50" s="136"/>
      <c r="N50" s="136"/>
      <c r="O50" s="136"/>
      <c r="P50" s="136"/>
      <c r="Q50" s="42"/>
      <c r="R50" s="42"/>
    </row>
    <row r="51" spans="1:16" ht="14.25">
      <c r="A51" s="110">
        <v>33</v>
      </c>
      <c r="B51" s="112"/>
      <c r="C51" s="119" t="s">
        <v>59</v>
      </c>
      <c r="D51" s="114" t="s">
        <v>66</v>
      </c>
      <c r="E51" s="115">
        <v>9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1:16" ht="14.25">
      <c r="A52" s="110">
        <v>34</v>
      </c>
      <c r="B52" s="112"/>
      <c r="C52" s="119" t="s">
        <v>53</v>
      </c>
      <c r="D52" s="114" t="s">
        <v>69</v>
      </c>
      <c r="E52" s="115">
        <v>48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1:16" ht="12.75">
      <c r="A53" s="110"/>
      <c r="B53" s="112"/>
      <c r="C53" s="109" t="s">
        <v>55</v>
      </c>
      <c r="D53" s="118"/>
      <c r="E53" s="120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1:16" ht="25.5">
      <c r="A54" s="110">
        <v>35</v>
      </c>
      <c r="B54" s="112"/>
      <c r="C54" s="144" t="s">
        <v>56</v>
      </c>
      <c r="D54" s="114" t="s">
        <v>39</v>
      </c>
      <c r="E54" s="115">
        <v>1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1:16" ht="12.75">
      <c r="A55" s="110"/>
      <c r="B55" s="112"/>
      <c r="C55" s="146" t="s">
        <v>137</v>
      </c>
      <c r="D55" s="114"/>
      <c r="E55" s="115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ht="39">
      <c r="A56" s="110">
        <v>36</v>
      </c>
      <c r="B56" s="112"/>
      <c r="C56" s="113" t="s">
        <v>138</v>
      </c>
      <c r="D56" s="114" t="s">
        <v>39</v>
      </c>
      <c r="E56" s="115">
        <v>1</v>
      </c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1:19" s="45" customFormat="1" ht="25.5">
      <c r="A57" s="92"/>
      <c r="B57" s="86"/>
      <c r="C57" s="87" t="s">
        <v>33</v>
      </c>
      <c r="D57" s="88"/>
      <c r="E57" s="88"/>
      <c r="F57" s="85"/>
      <c r="G57" s="85"/>
      <c r="H57" s="85"/>
      <c r="I57" s="85"/>
      <c r="J57" s="85"/>
      <c r="K57" s="94"/>
      <c r="L57" s="104"/>
      <c r="M57" s="104"/>
      <c r="N57" s="104"/>
      <c r="O57" s="104"/>
      <c r="P57" s="104"/>
      <c r="S57" s="46"/>
    </row>
    <row r="58" spans="2:16" ht="12.75">
      <c r="B58" s="131"/>
      <c r="C58" s="121" t="s">
        <v>70</v>
      </c>
      <c r="D58" s="132"/>
      <c r="E58" s="132"/>
      <c r="F58" s="133"/>
      <c r="G58" s="133"/>
      <c r="H58" s="133"/>
      <c r="I58" s="133"/>
      <c r="J58" s="133"/>
      <c r="K58" s="134"/>
      <c r="L58" s="135"/>
      <c r="M58" s="135"/>
      <c r="N58" s="135"/>
      <c r="O58" s="135"/>
      <c r="P58" s="135"/>
    </row>
    <row r="59" spans="1:19" s="45" customFormat="1" ht="12.75">
      <c r="A59" s="93"/>
      <c r="B59" s="54"/>
      <c r="C59" s="121" t="s">
        <v>71</v>
      </c>
      <c r="D59" s="10"/>
      <c r="E59" s="10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S59" s="46"/>
    </row>
    <row r="60" spans="1:19" s="45" customFormat="1" ht="12">
      <c r="A60" s="89"/>
      <c r="B60" s="49"/>
      <c r="C60" s="14"/>
      <c r="D60" s="10"/>
      <c r="E60" s="10"/>
      <c r="F60" s="44"/>
      <c r="G60" s="44"/>
      <c r="H60" s="44"/>
      <c r="I60" s="44"/>
      <c r="J60" s="44"/>
      <c r="K60" s="44"/>
      <c r="L60" s="44"/>
      <c r="M60" s="44"/>
      <c r="N60" s="44"/>
      <c r="O60" s="72"/>
      <c r="P60" s="56"/>
      <c r="S60" s="46"/>
    </row>
    <row r="61" spans="1:19" s="45" customFormat="1" ht="12">
      <c r="A61" s="1" t="s">
        <v>60</v>
      </c>
      <c r="C61" s="9"/>
      <c r="D61" s="63"/>
      <c r="E61" s="63"/>
      <c r="F61"/>
      <c r="G61"/>
      <c r="H61"/>
      <c r="I61"/>
      <c r="J61"/>
      <c r="K61"/>
      <c r="L61"/>
      <c r="M61"/>
      <c r="N61"/>
      <c r="O61" s="63"/>
      <c r="P61" s="56"/>
      <c r="S61" s="46"/>
    </row>
    <row r="62" spans="1:19" s="45" customFormat="1" ht="12">
      <c r="A62" s="1"/>
      <c r="C62" s="9"/>
      <c r="D62" s="63"/>
      <c r="E62" s="63"/>
      <c r="F62"/>
      <c r="G62"/>
      <c r="H62"/>
      <c r="I62"/>
      <c r="J62"/>
      <c r="K62"/>
      <c r="L62"/>
      <c r="M62"/>
      <c r="N62"/>
      <c r="O62"/>
      <c r="P62" s="75"/>
      <c r="S62" s="46"/>
    </row>
    <row r="63" spans="1:19" s="45" customFormat="1" ht="12">
      <c r="A63" s="25" t="s">
        <v>61</v>
      </c>
      <c r="B63" s="46"/>
      <c r="C63" s="8"/>
      <c r="D63" s="8"/>
      <c r="E63" s="8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S63" s="46"/>
    </row>
  </sheetData>
  <sheetProtection/>
  <mergeCells count="12"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  <mergeCell ref="B11:B12"/>
    <mergeCell ref="C11:C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72"/>
  <sheetViews>
    <sheetView zoomScaleSheetLayoutView="85" zoomScalePageLayoutView="0" workbookViewId="0" topLeftCell="A1">
      <pane ySplit="12" topLeftCell="A49" activePane="bottomLeft" state="frozen"/>
      <selection pane="topLeft" activeCell="A1" sqref="A1"/>
      <selection pane="bottomLeft" activeCell="E64" sqref="E64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2" t="s">
        <v>116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48"/>
      <c r="R1"/>
      <c r="S1"/>
    </row>
    <row r="2" spans="1:19" s="43" customFormat="1" ht="12.75">
      <c r="A2" s="173" t="s">
        <v>115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8.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65</v>
      </c>
      <c r="B5" s="90"/>
      <c r="C5" s="174" t="s">
        <v>114</v>
      </c>
      <c r="D5" s="174"/>
      <c r="E5" s="174"/>
      <c r="F5" s="174"/>
      <c r="G5" s="174"/>
      <c r="H5" s="174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64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5" t="s">
        <v>17</v>
      </c>
      <c r="N8" s="175"/>
      <c r="O8" s="176"/>
      <c r="P8" s="177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78" t="s">
        <v>4</v>
      </c>
      <c r="B11" s="171" t="s">
        <v>21</v>
      </c>
      <c r="C11" s="170" t="s">
        <v>30</v>
      </c>
      <c r="D11" s="170" t="s">
        <v>1</v>
      </c>
      <c r="E11" s="170" t="s">
        <v>2</v>
      </c>
      <c r="F11" s="171" t="s">
        <v>5</v>
      </c>
      <c r="G11" s="171"/>
      <c r="H11" s="171"/>
      <c r="I11" s="171"/>
      <c r="J11" s="171"/>
      <c r="K11" s="171"/>
      <c r="L11" s="171" t="s">
        <v>3</v>
      </c>
      <c r="M11" s="171"/>
      <c r="N11" s="171"/>
      <c r="O11" s="171"/>
      <c r="P11" s="171"/>
      <c r="Q11"/>
      <c r="R11"/>
      <c r="S11"/>
    </row>
    <row r="12" spans="1:19" s="43" customFormat="1" ht="81" customHeight="1">
      <c r="A12" s="178"/>
      <c r="B12" s="171"/>
      <c r="C12" s="170"/>
      <c r="D12" s="170"/>
      <c r="E12" s="170"/>
      <c r="F12" s="143" t="s">
        <v>22</v>
      </c>
      <c r="G12" s="143" t="s">
        <v>23</v>
      </c>
      <c r="H12" s="143" t="s">
        <v>26</v>
      </c>
      <c r="I12" s="143" t="s">
        <v>27</v>
      </c>
      <c r="J12" s="143" t="s">
        <v>28</v>
      </c>
      <c r="K12" s="143" t="s">
        <v>31</v>
      </c>
      <c r="L12" s="107" t="s">
        <v>24</v>
      </c>
      <c r="M12" s="143" t="s">
        <v>26</v>
      </c>
      <c r="N12" s="143" t="s">
        <v>27</v>
      </c>
      <c r="O12" s="143" t="s">
        <v>28</v>
      </c>
      <c r="P12" s="143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52"/>
      <c r="R13" s="52"/>
    </row>
    <row r="14" spans="1:19" s="53" customFormat="1" ht="27.75" customHeight="1">
      <c r="A14" s="110">
        <v>1</v>
      </c>
      <c r="B14" s="112"/>
      <c r="C14" s="144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30.75" customHeight="1">
      <c r="A15" s="110">
        <v>2</v>
      </c>
      <c r="B15" s="112"/>
      <c r="C15" s="144" t="s">
        <v>117</v>
      </c>
      <c r="D15" s="114" t="s">
        <v>39</v>
      </c>
      <c r="E15" s="115">
        <v>1</v>
      </c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8" customHeight="1">
      <c r="A16" s="110"/>
      <c r="B16" s="112"/>
      <c r="C16" s="109" t="s">
        <v>40</v>
      </c>
      <c r="D16" s="117"/>
      <c r="E16" s="115"/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18" customHeight="1">
      <c r="A17" s="110">
        <v>3</v>
      </c>
      <c r="B17" s="112"/>
      <c r="C17" s="113" t="s">
        <v>79</v>
      </c>
      <c r="D17" s="117" t="s">
        <v>41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33" customHeight="1">
      <c r="A18" s="110">
        <v>4</v>
      </c>
      <c r="B18" s="112"/>
      <c r="C18" s="113" t="s">
        <v>42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24.75" customHeight="1">
      <c r="A19" s="110">
        <v>5</v>
      </c>
      <c r="B19" s="112"/>
      <c r="C19" s="113" t="s">
        <v>43</v>
      </c>
      <c r="D19" s="114" t="s">
        <v>39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21.75" customHeight="1">
      <c r="A20" s="110">
        <v>6</v>
      </c>
      <c r="B20" s="112"/>
      <c r="C20" s="113" t="s">
        <v>80</v>
      </c>
      <c r="D20" s="117" t="s">
        <v>41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39" customHeight="1">
      <c r="A21" s="110">
        <v>7</v>
      </c>
      <c r="B21" s="112"/>
      <c r="C21" s="113" t="s">
        <v>44</v>
      </c>
      <c r="D21" s="114" t="s">
        <v>41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57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45</v>
      </c>
      <c r="D23" s="114" t="s">
        <v>39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0" customHeight="1">
      <c r="A24" s="110">
        <v>10</v>
      </c>
      <c r="B24" s="112"/>
      <c r="C24" s="113" t="s">
        <v>46</v>
      </c>
      <c r="D24" s="117" t="s">
        <v>47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27" customHeight="1">
      <c r="A25" s="110">
        <v>11</v>
      </c>
      <c r="B25" s="112"/>
      <c r="C25" s="113" t="s">
        <v>48</v>
      </c>
      <c r="D25" s="114" t="s">
        <v>39</v>
      </c>
      <c r="E25" s="115">
        <v>1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54" customHeight="1">
      <c r="A26" s="110">
        <v>12</v>
      </c>
      <c r="B26" s="112"/>
      <c r="C26" s="113" t="s">
        <v>81</v>
      </c>
      <c r="D26" s="117" t="s">
        <v>47</v>
      </c>
      <c r="E26" s="115">
        <v>8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32.25" customHeight="1">
      <c r="A27" s="110">
        <v>13</v>
      </c>
      <c r="B27" s="112"/>
      <c r="C27" s="113" t="s">
        <v>82</v>
      </c>
      <c r="D27" s="117" t="s">
        <v>47</v>
      </c>
      <c r="E27" s="115">
        <v>2</v>
      </c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18" customHeight="1">
      <c r="A28" s="110">
        <v>14</v>
      </c>
      <c r="B28" s="112"/>
      <c r="C28" s="113" t="s">
        <v>118</v>
      </c>
      <c r="D28" s="114" t="s">
        <v>41</v>
      </c>
      <c r="E28" s="115">
        <v>1</v>
      </c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18" customHeight="1">
      <c r="A29" s="110"/>
      <c r="B29" s="112"/>
      <c r="C29" s="116" t="s">
        <v>83</v>
      </c>
      <c r="D29" s="117"/>
      <c r="E29" s="115"/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7" customHeight="1">
      <c r="A30" s="110">
        <v>15</v>
      </c>
      <c r="B30" s="112"/>
      <c r="C30" s="113" t="s">
        <v>91</v>
      </c>
      <c r="D30" s="117" t="s">
        <v>47</v>
      </c>
      <c r="E30" s="115">
        <v>2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28.5" customHeight="1">
      <c r="A31" s="110">
        <v>16</v>
      </c>
      <c r="B31" s="112"/>
      <c r="C31" s="113" t="s">
        <v>88</v>
      </c>
      <c r="D31" s="117" t="s">
        <v>47</v>
      </c>
      <c r="E31" s="115">
        <v>2</v>
      </c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>
        <v>17</v>
      </c>
      <c r="B32" s="112"/>
      <c r="C32" s="113" t="s">
        <v>119</v>
      </c>
      <c r="D32" s="117" t="s">
        <v>47</v>
      </c>
      <c r="E32" s="115">
        <v>2</v>
      </c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24.75" customHeight="1">
      <c r="A33" s="110">
        <v>18</v>
      </c>
      <c r="B33" s="112"/>
      <c r="C33" s="113" t="s">
        <v>120</v>
      </c>
      <c r="D33" s="117" t="s">
        <v>47</v>
      </c>
      <c r="E33" s="115">
        <v>1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18" customHeight="1">
      <c r="A34" s="110"/>
      <c r="B34" s="112"/>
      <c r="C34" s="109" t="s">
        <v>121</v>
      </c>
      <c r="D34" s="118"/>
      <c r="E34" s="115"/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18.75" customHeight="1">
      <c r="A35" s="110">
        <v>19</v>
      </c>
      <c r="B35" s="112"/>
      <c r="C35" s="144" t="s">
        <v>84</v>
      </c>
      <c r="D35" s="118" t="s">
        <v>73</v>
      </c>
      <c r="E35" s="115">
        <v>15.5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4.25">
      <c r="A36" s="110">
        <v>20</v>
      </c>
      <c r="B36" s="112"/>
      <c r="C36" s="119" t="s">
        <v>122</v>
      </c>
      <c r="D36" s="114" t="s">
        <v>66</v>
      </c>
      <c r="E36" s="115">
        <v>3</v>
      </c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21</v>
      </c>
      <c r="B37" s="112"/>
      <c r="C37" s="119" t="s">
        <v>95</v>
      </c>
      <c r="D37" s="114" t="s">
        <v>66</v>
      </c>
      <c r="E37" s="115">
        <v>8</v>
      </c>
      <c r="F37" s="85"/>
      <c r="G37" s="85"/>
      <c r="H37" s="85"/>
      <c r="I37" s="85"/>
      <c r="J37" s="85"/>
      <c r="K37" s="94"/>
      <c r="L37" s="122"/>
      <c r="M37" s="122"/>
      <c r="N37" s="122"/>
      <c r="O37" s="122"/>
      <c r="P37" s="122"/>
      <c r="Q37" s="57"/>
      <c r="R37" s="57"/>
      <c r="S37"/>
    </row>
    <row r="38" spans="1:16" s="44" customFormat="1" ht="14.25">
      <c r="A38" s="110">
        <v>22</v>
      </c>
      <c r="B38" s="112"/>
      <c r="C38" s="119" t="s">
        <v>123</v>
      </c>
      <c r="D38" s="114" t="s">
        <v>66</v>
      </c>
      <c r="E38" s="115">
        <v>2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1:18" s="44" customFormat="1" ht="14.25">
      <c r="A39" s="110">
        <v>23</v>
      </c>
      <c r="B39" s="112"/>
      <c r="C39" s="119" t="s">
        <v>124</v>
      </c>
      <c r="D39" s="114" t="s">
        <v>66</v>
      </c>
      <c r="E39" s="115">
        <v>0.5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64"/>
      <c r="R39" s="71"/>
    </row>
    <row r="40" spans="1:19" s="44" customFormat="1" ht="12.75">
      <c r="A40" s="110"/>
      <c r="B40" s="112"/>
      <c r="C40" s="109" t="s">
        <v>125</v>
      </c>
      <c r="D40" s="118"/>
      <c r="E40" s="115"/>
      <c r="F40" s="125"/>
      <c r="G40" s="125"/>
      <c r="H40" s="125"/>
      <c r="I40" s="125"/>
      <c r="J40" s="125"/>
      <c r="K40" s="125"/>
      <c r="L40" s="125"/>
      <c r="M40" s="125"/>
      <c r="N40" s="125"/>
      <c r="O40" s="126"/>
      <c r="P40" s="64"/>
      <c r="Q40" s="46"/>
      <c r="R40" s="46"/>
      <c r="S40"/>
    </row>
    <row r="41" spans="1:19" ht="14.25">
      <c r="A41" s="110">
        <v>24</v>
      </c>
      <c r="B41" s="112"/>
      <c r="C41" s="144" t="s">
        <v>84</v>
      </c>
      <c r="D41" s="118" t="s">
        <v>73</v>
      </c>
      <c r="E41" s="115">
        <v>28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7"/>
      <c r="Q41" s="46"/>
      <c r="R41" s="46"/>
      <c r="S41"/>
    </row>
    <row r="42" spans="1:19" s="45" customFormat="1" ht="14.25">
      <c r="A42" s="110">
        <v>25</v>
      </c>
      <c r="B42" s="112"/>
      <c r="C42" s="119" t="s">
        <v>126</v>
      </c>
      <c r="D42" s="114" t="s">
        <v>66</v>
      </c>
      <c r="E42" s="115">
        <v>1.5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46"/>
      <c r="R42" s="46"/>
      <c r="S42"/>
    </row>
    <row r="43" spans="1:18" ht="14.25">
      <c r="A43" s="110">
        <v>26</v>
      </c>
      <c r="B43" s="112"/>
      <c r="C43" s="119" t="s">
        <v>127</v>
      </c>
      <c r="D43" s="114" t="s">
        <v>66</v>
      </c>
      <c r="E43" s="115">
        <v>29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46"/>
      <c r="R43" s="46"/>
    </row>
    <row r="44" spans="1:18" ht="14.25">
      <c r="A44" s="110">
        <v>27</v>
      </c>
      <c r="B44" s="112"/>
      <c r="C44" s="119" t="s">
        <v>78</v>
      </c>
      <c r="D44" s="114" t="s">
        <v>66</v>
      </c>
      <c r="E44" s="115">
        <v>1.5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46"/>
      <c r="R44" s="46"/>
    </row>
    <row r="45" spans="1:18" ht="12.75">
      <c r="A45" s="110">
        <v>28</v>
      </c>
      <c r="B45" s="112"/>
      <c r="C45" s="119" t="s">
        <v>86</v>
      </c>
      <c r="D45" s="114" t="s">
        <v>36</v>
      </c>
      <c r="E45" s="115">
        <v>0.3</v>
      </c>
      <c r="F45" s="125"/>
      <c r="G45" s="125"/>
      <c r="H45" s="125"/>
      <c r="I45" s="128"/>
      <c r="J45" s="128"/>
      <c r="K45" s="129"/>
      <c r="L45" s="129"/>
      <c r="M45" s="129"/>
      <c r="N45" s="129"/>
      <c r="O45" s="129"/>
      <c r="P45" s="129"/>
      <c r="Q45"/>
      <c r="R45"/>
    </row>
    <row r="46" spans="1:18" ht="14.25">
      <c r="A46" s="110">
        <v>29</v>
      </c>
      <c r="B46" s="112"/>
      <c r="C46" s="119" t="s">
        <v>128</v>
      </c>
      <c r="D46" s="114" t="s">
        <v>66</v>
      </c>
      <c r="E46" s="115">
        <v>2</v>
      </c>
      <c r="F46" s="130"/>
      <c r="G46" s="130"/>
      <c r="H46" s="125"/>
      <c r="I46" s="125"/>
      <c r="J46" s="130"/>
      <c r="K46" s="130"/>
      <c r="L46" s="130"/>
      <c r="M46" s="130"/>
      <c r="N46" s="130"/>
      <c r="O46" s="130"/>
      <c r="P46" s="130"/>
      <c r="Q46"/>
      <c r="R46"/>
    </row>
    <row r="47" spans="1:18" s="43" customFormat="1" ht="14.25">
      <c r="A47" s="110">
        <v>30</v>
      </c>
      <c r="B47" s="112"/>
      <c r="C47" s="119" t="s">
        <v>85</v>
      </c>
      <c r="D47" s="114" t="s">
        <v>66</v>
      </c>
      <c r="E47" s="115">
        <v>1</v>
      </c>
      <c r="F47" s="130"/>
      <c r="G47" s="130"/>
      <c r="H47" s="125"/>
      <c r="I47" s="125"/>
      <c r="J47" s="125"/>
      <c r="K47" s="125"/>
      <c r="L47" s="125"/>
      <c r="M47" s="130"/>
      <c r="N47" s="130"/>
      <c r="O47" s="130"/>
      <c r="P47" s="130"/>
      <c r="Q47"/>
      <c r="R47"/>
    </row>
    <row r="48" spans="1:18" s="43" customFormat="1" ht="14.25">
      <c r="A48" s="110">
        <v>31</v>
      </c>
      <c r="B48" s="112"/>
      <c r="C48" s="119" t="s">
        <v>49</v>
      </c>
      <c r="D48" s="114" t="s">
        <v>66</v>
      </c>
      <c r="E48" s="115">
        <v>4.5</v>
      </c>
      <c r="F48" s="130"/>
      <c r="G48" s="130"/>
      <c r="H48" s="125"/>
      <c r="I48" s="125"/>
      <c r="J48" s="130"/>
      <c r="K48" s="130"/>
      <c r="L48" s="130"/>
      <c r="M48" s="130"/>
      <c r="N48" s="130"/>
      <c r="O48" s="130"/>
      <c r="P48" s="130"/>
      <c r="Q48"/>
      <c r="R48"/>
    </row>
    <row r="49" spans="1:18" s="43" customFormat="1" ht="12.75">
      <c r="A49" s="110"/>
      <c r="B49" s="112"/>
      <c r="C49" s="109" t="s">
        <v>50</v>
      </c>
      <c r="D49" s="118"/>
      <c r="E49" s="115"/>
      <c r="F49" s="136"/>
      <c r="G49" s="136"/>
      <c r="H49" s="137"/>
      <c r="I49" s="137"/>
      <c r="J49" s="138"/>
      <c r="K49" s="138"/>
      <c r="L49" s="138"/>
      <c r="M49" s="136"/>
      <c r="N49" s="136"/>
      <c r="O49" s="136"/>
      <c r="P49" s="136"/>
      <c r="Q49" s="42"/>
      <c r="R49" s="42"/>
    </row>
    <row r="50" spans="1:18" s="43" customFormat="1" ht="14.25">
      <c r="A50" s="110">
        <v>32</v>
      </c>
      <c r="B50" s="112"/>
      <c r="C50" s="144" t="s">
        <v>67</v>
      </c>
      <c r="D50" s="114" t="s">
        <v>66</v>
      </c>
      <c r="E50" s="115">
        <f>9*1.4</f>
        <v>12.6</v>
      </c>
      <c r="F50" s="136"/>
      <c r="G50" s="136"/>
      <c r="H50" s="137"/>
      <c r="I50" s="137"/>
      <c r="J50" s="136"/>
      <c r="K50" s="136"/>
      <c r="L50" s="136"/>
      <c r="M50" s="136"/>
      <c r="N50" s="136"/>
      <c r="O50" s="136"/>
      <c r="P50" s="136"/>
      <c r="Q50" s="42"/>
      <c r="R50" s="42"/>
    </row>
    <row r="51" spans="1:16" ht="14.25">
      <c r="A51" s="110">
        <v>33</v>
      </c>
      <c r="B51" s="112"/>
      <c r="C51" s="144" t="s">
        <v>87</v>
      </c>
      <c r="D51" s="114" t="s">
        <v>66</v>
      </c>
      <c r="E51" s="115">
        <f>29*1.4</f>
        <v>40.6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1:16" ht="14.25">
      <c r="A52" s="110">
        <v>34</v>
      </c>
      <c r="B52" s="112"/>
      <c r="C52" s="119" t="s">
        <v>75</v>
      </c>
      <c r="D52" s="114" t="s">
        <v>66</v>
      </c>
      <c r="E52" s="115">
        <f>13*1.4</f>
        <v>18.2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1:16" ht="14.25">
      <c r="A53" s="110">
        <v>35</v>
      </c>
      <c r="B53" s="112"/>
      <c r="C53" s="119" t="s">
        <v>76</v>
      </c>
      <c r="D53" s="114" t="s">
        <v>66</v>
      </c>
      <c r="E53" s="115">
        <f>2*1.4</f>
        <v>2.8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1:16" ht="12.75">
      <c r="A54" s="110">
        <v>36</v>
      </c>
      <c r="B54" s="112"/>
      <c r="C54" s="119" t="s">
        <v>77</v>
      </c>
      <c r="D54" s="114" t="s">
        <v>36</v>
      </c>
      <c r="E54" s="115">
        <v>0.1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1:19" s="45" customFormat="1" ht="12.75">
      <c r="A55" s="110">
        <v>37</v>
      </c>
      <c r="B55" s="112"/>
      <c r="C55" s="119" t="s">
        <v>129</v>
      </c>
      <c r="D55" s="114" t="s">
        <v>36</v>
      </c>
      <c r="E55" s="115">
        <v>0.1</v>
      </c>
      <c r="F55" s="85"/>
      <c r="G55" s="85"/>
      <c r="H55" s="85"/>
      <c r="I55" s="85"/>
      <c r="J55" s="85"/>
      <c r="K55" s="94"/>
      <c r="L55" s="104"/>
      <c r="M55" s="104"/>
      <c r="N55" s="104"/>
      <c r="O55" s="104"/>
      <c r="P55" s="104"/>
      <c r="S55" s="46"/>
    </row>
    <row r="56" spans="1:16" ht="12.75">
      <c r="A56" s="110">
        <v>38</v>
      </c>
      <c r="B56" s="112"/>
      <c r="C56" s="144" t="s">
        <v>51</v>
      </c>
      <c r="D56" s="114" t="s">
        <v>36</v>
      </c>
      <c r="E56" s="115">
        <f>E45</f>
        <v>0.3</v>
      </c>
      <c r="F56" s="85"/>
      <c r="G56" s="85"/>
      <c r="H56" s="85"/>
      <c r="I56" s="85"/>
      <c r="J56" s="85"/>
      <c r="K56" s="94"/>
      <c r="L56" s="122"/>
      <c r="M56" s="122"/>
      <c r="N56" s="122"/>
      <c r="O56" s="122"/>
      <c r="P56" s="122"/>
    </row>
    <row r="57" spans="1:19" s="45" customFormat="1" ht="12.75">
      <c r="A57" s="110"/>
      <c r="B57" s="112"/>
      <c r="C57" s="116" t="s">
        <v>89</v>
      </c>
      <c r="D57" s="114"/>
      <c r="E57" s="115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S57" s="46"/>
    </row>
    <row r="58" spans="1:19" s="45" customFormat="1" ht="14.25">
      <c r="A58" s="110">
        <v>39</v>
      </c>
      <c r="B58" s="112"/>
      <c r="C58" s="119" t="s">
        <v>59</v>
      </c>
      <c r="D58" s="114" t="s">
        <v>66</v>
      </c>
      <c r="E58" s="115">
        <v>6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4"/>
      <c r="P58" s="64"/>
      <c r="S58" s="46"/>
    </row>
    <row r="59" spans="1:19" s="45" customFormat="1" ht="14.25">
      <c r="A59" s="110">
        <v>40</v>
      </c>
      <c r="B59" s="112"/>
      <c r="C59" s="119" t="s">
        <v>52</v>
      </c>
      <c r="D59" s="114" t="s">
        <v>66</v>
      </c>
      <c r="E59" s="115">
        <v>4.5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6"/>
      <c r="P59" s="64"/>
      <c r="S59" s="46"/>
    </row>
    <row r="60" spans="1:19" s="45" customFormat="1" ht="14.25">
      <c r="A60" s="110">
        <v>41</v>
      </c>
      <c r="B60" s="112"/>
      <c r="C60" s="119" t="s">
        <v>53</v>
      </c>
      <c r="D60" s="114" t="s">
        <v>69</v>
      </c>
      <c r="E60" s="115">
        <v>37.5</v>
      </c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7"/>
      <c r="S60" s="46"/>
    </row>
    <row r="61" spans="1:19" s="45" customFormat="1" ht="14.25">
      <c r="A61" s="110">
        <v>42</v>
      </c>
      <c r="B61" s="112"/>
      <c r="C61" s="119" t="s">
        <v>54</v>
      </c>
      <c r="D61" s="114" t="s">
        <v>69</v>
      </c>
      <c r="E61" s="115">
        <v>84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S61" s="46"/>
    </row>
    <row r="62" spans="1:16" ht="12.75">
      <c r="A62" s="110"/>
      <c r="B62" s="112"/>
      <c r="C62" s="109" t="s">
        <v>55</v>
      </c>
      <c r="D62" s="118"/>
      <c r="E62" s="120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</row>
    <row r="63" spans="1:16" ht="25.5">
      <c r="A63" s="110">
        <v>43</v>
      </c>
      <c r="B63" s="112"/>
      <c r="C63" s="144" t="s">
        <v>56</v>
      </c>
      <c r="D63" s="114" t="s">
        <v>39</v>
      </c>
      <c r="E63" s="115">
        <v>1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</row>
    <row r="64" spans="1:16" ht="12.75">
      <c r="A64" s="110"/>
      <c r="B64" s="112"/>
      <c r="C64" s="146" t="s">
        <v>137</v>
      </c>
      <c r="D64" s="114"/>
      <c r="E64" s="115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</row>
    <row r="65" spans="1:16" ht="39">
      <c r="A65" s="110">
        <v>44</v>
      </c>
      <c r="B65" s="112"/>
      <c r="C65" s="113" t="s">
        <v>138</v>
      </c>
      <c r="D65" s="114" t="s">
        <v>39</v>
      </c>
      <c r="E65" s="115">
        <v>1</v>
      </c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</row>
    <row r="66" spans="1:16" ht="25.5">
      <c r="A66" s="92"/>
      <c r="B66" s="86"/>
      <c r="C66" s="87" t="s">
        <v>33</v>
      </c>
      <c r="D66" s="88"/>
      <c r="E66" s="88"/>
      <c r="F66" s="85"/>
      <c r="G66" s="85"/>
      <c r="H66" s="85"/>
      <c r="I66" s="85"/>
      <c r="J66" s="85"/>
      <c r="K66" s="94"/>
      <c r="L66" s="104"/>
      <c r="M66" s="104"/>
      <c r="N66" s="104"/>
      <c r="O66" s="104"/>
      <c r="P66" s="104"/>
    </row>
    <row r="67" spans="2:16" ht="12.75">
      <c r="B67" s="131"/>
      <c r="C67" s="121" t="s">
        <v>70</v>
      </c>
      <c r="D67" s="132"/>
      <c r="E67" s="132"/>
      <c r="F67" s="133"/>
      <c r="G67" s="133"/>
      <c r="H67" s="133"/>
      <c r="I67" s="133"/>
      <c r="J67" s="133"/>
      <c r="K67" s="134"/>
      <c r="L67" s="135"/>
      <c r="M67" s="135"/>
      <c r="N67" s="135"/>
      <c r="O67" s="135"/>
      <c r="P67" s="135"/>
    </row>
    <row r="68" spans="1:16" ht="12.75">
      <c r="A68" s="93"/>
      <c r="B68" s="54"/>
      <c r="C68" s="121" t="s">
        <v>71</v>
      </c>
      <c r="D68" s="10"/>
      <c r="E68" s="10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12">
      <c r="A69" s="89"/>
      <c r="B69" s="49"/>
      <c r="C69" s="14"/>
      <c r="D69" s="10"/>
      <c r="E69" s="10"/>
      <c r="F69" s="44"/>
      <c r="G69" s="44"/>
      <c r="H69" s="44"/>
      <c r="I69" s="44"/>
      <c r="J69" s="44"/>
      <c r="K69" s="44"/>
      <c r="L69" s="44"/>
      <c r="M69" s="44"/>
      <c r="N69" s="44"/>
      <c r="O69" s="72"/>
      <c r="P69" s="56"/>
    </row>
    <row r="70" spans="1:16" ht="12">
      <c r="A70" s="1" t="s">
        <v>60</v>
      </c>
      <c r="B70" s="45"/>
      <c r="C70" s="9"/>
      <c r="D70" s="63"/>
      <c r="E70" s="63"/>
      <c r="F70"/>
      <c r="G70"/>
      <c r="H70"/>
      <c r="I70"/>
      <c r="J70"/>
      <c r="K70"/>
      <c r="L70"/>
      <c r="M70"/>
      <c r="N70"/>
      <c r="O70" s="63"/>
      <c r="P70" s="56"/>
    </row>
    <row r="71" spans="1:16" ht="12">
      <c r="A71" s="1"/>
      <c r="B71" s="45"/>
      <c r="C71" s="9"/>
      <c r="D71" s="63"/>
      <c r="E71" s="63"/>
      <c r="F71"/>
      <c r="G71"/>
      <c r="H71"/>
      <c r="I71"/>
      <c r="J71"/>
      <c r="K71"/>
      <c r="L71"/>
      <c r="M71"/>
      <c r="N71"/>
      <c r="O71"/>
      <c r="P71" s="75"/>
    </row>
    <row r="72" ht="12">
      <c r="A72" s="25" t="s">
        <v>61</v>
      </c>
    </row>
  </sheetData>
  <sheetProtection/>
  <mergeCells count="12"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  <mergeCell ref="B11:B12"/>
    <mergeCell ref="C11:C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3"/>
  <sheetViews>
    <sheetView zoomScaleSheetLayoutView="85" zoomScalePageLayoutView="0" workbookViewId="0" topLeftCell="A1">
      <pane ySplit="12" topLeftCell="A40" activePane="bottomLeft" state="frozen"/>
      <selection pane="topLeft" activeCell="A1" sqref="A1"/>
      <selection pane="bottomLeft" activeCell="D54" sqref="D54"/>
    </sheetView>
  </sheetViews>
  <sheetFormatPr defaultColWidth="9.140625" defaultRowHeight="12.75"/>
  <cols>
    <col min="1" max="1" width="4.57421875" style="90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2" t="s">
        <v>132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48"/>
      <c r="R1"/>
      <c r="S1"/>
    </row>
    <row r="2" spans="1:19" s="43" customFormat="1" ht="12.75">
      <c r="A2" s="173" t="s">
        <v>131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/>
      <c r="R2"/>
      <c r="S2"/>
    </row>
    <row r="3" spans="1:19" s="43" customFormat="1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/>
      <c r="R3"/>
      <c r="S3"/>
    </row>
    <row r="4" spans="1:19" s="43" customFormat="1" ht="12">
      <c r="A4" s="89" t="str">
        <f>kopsavilkums!A5</f>
        <v>Objekta nosaukums: LOTE NR. 8. “Ēku un būvju nojaukšana un teritorijas labiekārtošana (saskaņā ar projektu dokumentācijām)”</v>
      </c>
      <c r="B4" s="25"/>
      <c r="C4" s="9"/>
      <c r="D4" s="78"/>
      <c r="E4" s="78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0" t="s">
        <v>65</v>
      </c>
      <c r="B5" s="90"/>
      <c r="C5" s="174" t="s">
        <v>133</v>
      </c>
      <c r="D5" s="174"/>
      <c r="E5" s="174"/>
      <c r="F5" s="174"/>
      <c r="G5" s="174"/>
      <c r="H5" s="174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89" t="str">
        <f>kopsavilkums!A6</f>
        <v>Būvuzņēmējs</v>
      </c>
      <c r="B6" s="25"/>
      <c r="C6" s="9"/>
      <c r="D6" s="78"/>
      <c r="E6" s="78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89"/>
      <c r="B7" s="25"/>
      <c r="C7" s="9"/>
      <c r="D7" s="78"/>
      <c r="E7" s="78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0" t="s">
        <v>64</v>
      </c>
      <c r="B8"/>
      <c r="C8" s="1"/>
      <c r="D8" s="78"/>
      <c r="E8" s="63"/>
      <c r="F8"/>
      <c r="G8"/>
      <c r="H8" s="45"/>
      <c r="I8" s="45"/>
      <c r="J8" s="45"/>
      <c r="K8" s="25"/>
      <c r="L8" s="25"/>
      <c r="M8" s="175" t="s">
        <v>17</v>
      </c>
      <c r="N8" s="175"/>
      <c r="O8" s="176"/>
      <c r="P8" s="177"/>
      <c r="Q8"/>
      <c r="R8"/>
      <c r="S8"/>
    </row>
    <row r="9" spans="1:19" s="43" customFormat="1" ht="12.75">
      <c r="A9" s="91"/>
      <c r="B9"/>
      <c r="C9" s="1"/>
      <c r="D9" s="78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89"/>
      <c r="B10" s="79"/>
      <c r="C10" s="80"/>
      <c r="D10" s="81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/>
      <c r="R10"/>
      <c r="S10"/>
    </row>
    <row r="11" spans="1:19" s="43" customFormat="1" ht="12.75" customHeight="1">
      <c r="A11" s="178" t="s">
        <v>4</v>
      </c>
      <c r="B11" s="171" t="s">
        <v>21</v>
      </c>
      <c r="C11" s="170" t="s">
        <v>30</v>
      </c>
      <c r="D11" s="170" t="s">
        <v>1</v>
      </c>
      <c r="E11" s="170" t="s">
        <v>2</v>
      </c>
      <c r="F11" s="171" t="s">
        <v>5</v>
      </c>
      <c r="G11" s="171"/>
      <c r="H11" s="171"/>
      <c r="I11" s="171"/>
      <c r="J11" s="171"/>
      <c r="K11" s="171"/>
      <c r="L11" s="171" t="s">
        <v>3</v>
      </c>
      <c r="M11" s="171"/>
      <c r="N11" s="171"/>
      <c r="O11" s="171"/>
      <c r="P11" s="171"/>
      <c r="Q11"/>
      <c r="R11"/>
      <c r="S11"/>
    </row>
    <row r="12" spans="1:19" s="43" customFormat="1" ht="81" customHeight="1">
      <c r="A12" s="178"/>
      <c r="B12" s="171"/>
      <c r="C12" s="170"/>
      <c r="D12" s="170"/>
      <c r="E12" s="170"/>
      <c r="F12" s="143" t="s">
        <v>22</v>
      </c>
      <c r="G12" s="143" t="s">
        <v>23</v>
      </c>
      <c r="H12" s="143" t="s">
        <v>26</v>
      </c>
      <c r="I12" s="143" t="s">
        <v>27</v>
      </c>
      <c r="J12" s="143" t="s">
        <v>28</v>
      </c>
      <c r="K12" s="143" t="s">
        <v>31</v>
      </c>
      <c r="L12" s="107" t="s">
        <v>24</v>
      </c>
      <c r="M12" s="143" t="s">
        <v>26</v>
      </c>
      <c r="N12" s="143" t="s">
        <v>27</v>
      </c>
      <c r="O12" s="143" t="s">
        <v>28</v>
      </c>
      <c r="P12" s="143" t="s">
        <v>32</v>
      </c>
      <c r="Q12"/>
      <c r="R12"/>
      <c r="S12"/>
    </row>
    <row r="13" spans="1:18" s="53" customFormat="1" ht="18" customHeight="1">
      <c r="A13" s="108"/>
      <c r="B13" s="108"/>
      <c r="C13" s="109" t="s">
        <v>37</v>
      </c>
      <c r="D13" s="110"/>
      <c r="E13" s="111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52"/>
      <c r="R13" s="52"/>
    </row>
    <row r="14" spans="1:19" s="53" customFormat="1" ht="27.75" customHeight="1">
      <c r="A14" s="110">
        <v>1</v>
      </c>
      <c r="B14" s="112"/>
      <c r="C14" s="144" t="s">
        <v>38</v>
      </c>
      <c r="D14" s="114" t="s">
        <v>39</v>
      </c>
      <c r="E14" s="115">
        <v>1</v>
      </c>
      <c r="F14" s="99"/>
      <c r="G14" s="99"/>
      <c r="H14" s="99"/>
      <c r="I14" s="99"/>
      <c r="J14" s="99"/>
      <c r="K14" s="99"/>
      <c r="L14" s="98"/>
      <c r="M14" s="98"/>
      <c r="N14" s="98"/>
      <c r="O14" s="98"/>
      <c r="P14" s="98"/>
      <c r="Q14" s="45"/>
      <c r="R14" s="45"/>
      <c r="S14" s="45"/>
    </row>
    <row r="15" spans="1:19" s="97" customFormat="1" ht="19.5" customHeight="1">
      <c r="A15" s="110">
        <v>2</v>
      </c>
      <c r="B15" s="112"/>
      <c r="C15" s="144" t="s">
        <v>134</v>
      </c>
      <c r="D15" s="114" t="s">
        <v>47</v>
      </c>
      <c r="E15" s="115">
        <v>1</v>
      </c>
      <c r="F15" s="99"/>
      <c r="G15" s="99"/>
      <c r="H15" s="99"/>
      <c r="I15" s="99"/>
      <c r="J15" s="99"/>
      <c r="K15" s="99"/>
      <c r="L15" s="98"/>
      <c r="M15" s="98"/>
      <c r="N15" s="98"/>
      <c r="O15" s="98"/>
      <c r="P15" s="98"/>
      <c r="Q15" s="95"/>
      <c r="R15" s="96"/>
      <c r="S15" s="96"/>
    </row>
    <row r="16" spans="1:19" s="53" customFormat="1" ht="18" customHeight="1">
      <c r="A16" s="110"/>
      <c r="B16" s="112"/>
      <c r="C16" s="109" t="s">
        <v>40</v>
      </c>
      <c r="D16" s="117"/>
      <c r="E16" s="115"/>
      <c r="F16" s="99"/>
      <c r="G16" s="99"/>
      <c r="H16" s="99"/>
      <c r="I16" s="99"/>
      <c r="J16" s="99"/>
      <c r="K16" s="99"/>
      <c r="L16" s="98"/>
      <c r="M16" s="98"/>
      <c r="N16" s="98"/>
      <c r="O16" s="98"/>
      <c r="P16" s="98"/>
      <c r="Q16" s="55"/>
      <c r="R16" s="45"/>
      <c r="S16" s="45"/>
    </row>
    <row r="17" spans="1:19" s="53" customFormat="1" ht="18" customHeight="1">
      <c r="A17" s="110">
        <v>3</v>
      </c>
      <c r="B17" s="112"/>
      <c r="C17" s="113" t="s">
        <v>79</v>
      </c>
      <c r="D17" s="117" t="s">
        <v>41</v>
      </c>
      <c r="E17" s="115">
        <v>1</v>
      </c>
      <c r="F17" s="99"/>
      <c r="G17" s="99"/>
      <c r="H17" s="99"/>
      <c r="I17" s="99"/>
      <c r="J17" s="99"/>
      <c r="K17" s="99"/>
      <c r="L17" s="98"/>
      <c r="M17" s="98"/>
      <c r="N17" s="98"/>
      <c r="O17" s="98"/>
      <c r="P17" s="98"/>
      <c r="Q17" s="55"/>
      <c r="R17" s="45"/>
      <c r="S17" s="45"/>
    </row>
    <row r="18" spans="1:19" s="97" customFormat="1" ht="33" customHeight="1">
      <c r="A18" s="110">
        <v>4</v>
      </c>
      <c r="B18" s="112"/>
      <c r="C18" s="113" t="s">
        <v>42</v>
      </c>
      <c r="D18" s="114" t="s">
        <v>39</v>
      </c>
      <c r="E18" s="115">
        <v>1</v>
      </c>
      <c r="F18" s="99"/>
      <c r="G18" s="99"/>
      <c r="H18" s="99"/>
      <c r="I18" s="99"/>
      <c r="J18" s="99"/>
      <c r="K18" s="99"/>
      <c r="L18" s="98"/>
      <c r="M18" s="98"/>
      <c r="N18" s="98"/>
      <c r="O18" s="98"/>
      <c r="P18" s="98"/>
      <c r="Q18" s="95"/>
      <c r="R18" s="96"/>
      <c r="S18" s="96"/>
    </row>
    <row r="19" spans="1:19" s="53" customFormat="1" ht="31.5" customHeight="1">
      <c r="A19" s="110">
        <v>5</v>
      </c>
      <c r="B19" s="112"/>
      <c r="C19" s="113" t="s">
        <v>43</v>
      </c>
      <c r="D19" s="114" t="s">
        <v>39</v>
      </c>
      <c r="E19" s="115">
        <v>1</v>
      </c>
      <c r="F19" s="99"/>
      <c r="G19" s="99"/>
      <c r="H19" s="99"/>
      <c r="I19" s="99"/>
      <c r="J19" s="99"/>
      <c r="K19" s="99"/>
      <c r="L19" s="98"/>
      <c r="M19" s="98"/>
      <c r="N19" s="98"/>
      <c r="O19" s="98"/>
      <c r="P19" s="98"/>
      <c r="Q19" s="55"/>
      <c r="R19" s="45"/>
      <c r="S19" s="45"/>
    </row>
    <row r="20" spans="1:19" s="97" customFormat="1" ht="21.75" customHeight="1">
      <c r="A20" s="110">
        <v>6</v>
      </c>
      <c r="B20" s="112"/>
      <c r="C20" s="113" t="s">
        <v>80</v>
      </c>
      <c r="D20" s="114" t="s">
        <v>39</v>
      </c>
      <c r="E20" s="115">
        <v>1</v>
      </c>
      <c r="F20" s="99"/>
      <c r="G20" s="99"/>
      <c r="H20" s="99"/>
      <c r="I20" s="99"/>
      <c r="J20" s="99"/>
      <c r="K20" s="99"/>
      <c r="L20" s="98"/>
      <c r="M20" s="98"/>
      <c r="N20" s="98"/>
      <c r="O20" s="98"/>
      <c r="P20" s="98"/>
      <c r="Q20" s="95"/>
      <c r="R20" s="96"/>
      <c r="S20" s="96"/>
    </row>
    <row r="21" spans="1:19" s="97" customFormat="1" ht="39" customHeight="1">
      <c r="A21" s="110">
        <v>7</v>
      </c>
      <c r="B21" s="112"/>
      <c r="C21" s="113" t="s">
        <v>44</v>
      </c>
      <c r="D21" s="114" t="s">
        <v>41</v>
      </c>
      <c r="E21" s="115">
        <v>1</v>
      </c>
      <c r="F21" s="99"/>
      <c r="G21" s="99"/>
      <c r="H21" s="99"/>
      <c r="I21" s="99"/>
      <c r="J21" s="99"/>
      <c r="K21" s="99"/>
      <c r="L21" s="98"/>
      <c r="M21" s="98"/>
      <c r="N21" s="98"/>
      <c r="O21" s="98"/>
      <c r="P21" s="98"/>
      <c r="Q21" s="95"/>
      <c r="R21" s="96"/>
      <c r="S21" s="96"/>
    </row>
    <row r="22" spans="1:19" s="53" customFormat="1" ht="37.5" customHeight="1">
      <c r="A22" s="110">
        <v>8</v>
      </c>
      <c r="B22" s="112"/>
      <c r="C22" s="113" t="s">
        <v>94</v>
      </c>
      <c r="D22" s="114" t="s">
        <v>39</v>
      </c>
      <c r="E22" s="115">
        <v>1</v>
      </c>
      <c r="F22" s="99"/>
      <c r="G22" s="99"/>
      <c r="H22" s="99"/>
      <c r="I22" s="99"/>
      <c r="J22" s="99"/>
      <c r="K22" s="99"/>
      <c r="L22" s="98"/>
      <c r="M22" s="98"/>
      <c r="N22" s="98"/>
      <c r="O22" s="98"/>
      <c r="P22" s="98"/>
      <c r="Q22" s="55"/>
      <c r="R22" s="45"/>
      <c r="S22" s="45"/>
    </row>
    <row r="23" spans="1:19" s="53" customFormat="1" ht="30" customHeight="1">
      <c r="A23" s="110">
        <v>9</v>
      </c>
      <c r="B23" s="112"/>
      <c r="C23" s="113" t="s">
        <v>45</v>
      </c>
      <c r="D23" s="114" t="s">
        <v>39</v>
      </c>
      <c r="E23" s="115">
        <v>1</v>
      </c>
      <c r="F23" s="99"/>
      <c r="G23" s="99"/>
      <c r="H23" s="99"/>
      <c r="I23" s="99"/>
      <c r="J23" s="99"/>
      <c r="K23" s="99"/>
      <c r="L23" s="98"/>
      <c r="M23" s="98"/>
      <c r="N23" s="98"/>
      <c r="O23" s="98"/>
      <c r="P23" s="98"/>
      <c r="Q23" s="55"/>
      <c r="R23" s="45"/>
      <c r="S23" s="45"/>
    </row>
    <row r="24" spans="1:19" s="53" customFormat="1" ht="30" customHeight="1">
      <c r="A24" s="110">
        <v>10</v>
      </c>
      <c r="B24" s="112"/>
      <c r="C24" s="113" t="s">
        <v>46</v>
      </c>
      <c r="D24" s="117" t="s">
        <v>47</v>
      </c>
      <c r="E24" s="115">
        <v>1</v>
      </c>
      <c r="F24" s="99"/>
      <c r="G24" s="99"/>
      <c r="H24" s="99"/>
      <c r="I24" s="99"/>
      <c r="J24" s="99"/>
      <c r="K24" s="99"/>
      <c r="L24" s="98"/>
      <c r="M24" s="98"/>
      <c r="N24" s="98"/>
      <c r="O24" s="98"/>
      <c r="P24" s="98"/>
      <c r="Q24" s="55"/>
      <c r="R24" s="45"/>
      <c r="S24" s="45"/>
    </row>
    <row r="25" spans="1:19" s="53" customFormat="1" ht="27" customHeight="1">
      <c r="A25" s="110">
        <v>11</v>
      </c>
      <c r="B25" s="112"/>
      <c r="C25" s="113" t="s">
        <v>48</v>
      </c>
      <c r="D25" s="114" t="s">
        <v>39</v>
      </c>
      <c r="E25" s="115">
        <v>1</v>
      </c>
      <c r="F25" s="99"/>
      <c r="G25" s="99"/>
      <c r="H25" s="99"/>
      <c r="I25" s="99"/>
      <c r="J25" s="99"/>
      <c r="K25" s="99"/>
      <c r="L25" s="98"/>
      <c r="M25" s="98"/>
      <c r="N25" s="98"/>
      <c r="O25" s="98"/>
      <c r="P25" s="98"/>
      <c r="Q25" s="55"/>
      <c r="R25" s="45"/>
      <c r="S25" s="45"/>
    </row>
    <row r="26" spans="1:19" s="97" customFormat="1" ht="54" customHeight="1">
      <c r="A26" s="110">
        <v>12</v>
      </c>
      <c r="B26" s="112"/>
      <c r="C26" s="113" t="s">
        <v>81</v>
      </c>
      <c r="D26" s="117" t="s">
        <v>47</v>
      </c>
      <c r="E26" s="115">
        <v>2</v>
      </c>
      <c r="F26" s="99"/>
      <c r="G26" s="99"/>
      <c r="H26" s="99"/>
      <c r="I26" s="99"/>
      <c r="J26" s="99"/>
      <c r="K26" s="99"/>
      <c r="L26" s="98"/>
      <c r="M26" s="98"/>
      <c r="N26" s="98"/>
      <c r="O26" s="98"/>
      <c r="P26" s="98"/>
      <c r="Q26" s="95"/>
      <c r="R26" s="96"/>
      <c r="S26" s="96"/>
    </row>
    <row r="27" spans="1:19" s="97" customFormat="1" ht="32.25" customHeight="1">
      <c r="A27" s="110">
        <v>13</v>
      </c>
      <c r="B27" s="112"/>
      <c r="C27" s="113" t="s">
        <v>82</v>
      </c>
      <c r="D27" s="117" t="s">
        <v>47</v>
      </c>
      <c r="E27" s="115">
        <v>3</v>
      </c>
      <c r="F27" s="99"/>
      <c r="G27" s="99"/>
      <c r="H27" s="99"/>
      <c r="I27" s="99"/>
      <c r="J27" s="99"/>
      <c r="K27" s="99"/>
      <c r="L27" s="98"/>
      <c r="M27" s="98"/>
      <c r="N27" s="98"/>
      <c r="O27" s="98"/>
      <c r="P27" s="98"/>
      <c r="Q27" s="95"/>
      <c r="R27" s="96"/>
      <c r="S27" s="96"/>
    </row>
    <row r="28" spans="1:19" s="53" customFormat="1" ht="18" customHeight="1">
      <c r="A28" s="110"/>
      <c r="B28" s="112"/>
      <c r="C28" s="116" t="s">
        <v>83</v>
      </c>
      <c r="D28" s="117"/>
      <c r="E28" s="115"/>
      <c r="F28" s="99"/>
      <c r="G28" s="99"/>
      <c r="H28" s="99"/>
      <c r="I28" s="99"/>
      <c r="J28" s="99"/>
      <c r="K28" s="99"/>
      <c r="L28" s="98"/>
      <c r="M28" s="98"/>
      <c r="N28" s="98"/>
      <c r="O28" s="98"/>
      <c r="P28" s="98"/>
      <c r="Q28" s="55"/>
      <c r="R28" s="45"/>
      <c r="S28" s="45"/>
    </row>
    <row r="29" spans="1:19" s="97" customFormat="1" ht="27" customHeight="1">
      <c r="A29" s="110">
        <v>14</v>
      </c>
      <c r="B29" s="112"/>
      <c r="C29" s="113" t="s">
        <v>91</v>
      </c>
      <c r="D29" s="117" t="s">
        <v>47</v>
      </c>
      <c r="E29" s="115">
        <v>1</v>
      </c>
      <c r="F29" s="99"/>
      <c r="G29" s="99"/>
      <c r="H29" s="99"/>
      <c r="I29" s="99"/>
      <c r="J29" s="99"/>
      <c r="K29" s="99"/>
      <c r="L29" s="98"/>
      <c r="M29" s="98"/>
      <c r="N29" s="98"/>
      <c r="O29" s="98"/>
      <c r="P29" s="98"/>
      <c r="Q29" s="95"/>
      <c r="R29" s="96"/>
      <c r="S29" s="96"/>
    </row>
    <row r="30" spans="1:19" s="53" customFormat="1" ht="27" customHeight="1">
      <c r="A30" s="110">
        <v>15</v>
      </c>
      <c r="B30" s="112"/>
      <c r="C30" s="113" t="s">
        <v>88</v>
      </c>
      <c r="D30" s="117" t="s">
        <v>47</v>
      </c>
      <c r="E30" s="115">
        <v>1</v>
      </c>
      <c r="F30" s="99"/>
      <c r="G30" s="99"/>
      <c r="H30" s="99"/>
      <c r="I30" s="99"/>
      <c r="J30" s="99"/>
      <c r="K30" s="99"/>
      <c r="L30" s="98"/>
      <c r="M30" s="98"/>
      <c r="N30" s="98"/>
      <c r="O30" s="98"/>
      <c r="P30" s="98"/>
      <c r="Q30" s="55"/>
      <c r="R30" s="45"/>
      <c r="S30" s="45"/>
    </row>
    <row r="31" spans="1:19" s="97" customFormat="1" ht="21" customHeight="1">
      <c r="A31" s="110">
        <v>16</v>
      </c>
      <c r="B31" s="112"/>
      <c r="C31" s="113" t="s">
        <v>119</v>
      </c>
      <c r="D31" s="117" t="s">
        <v>47</v>
      </c>
      <c r="E31" s="115">
        <v>2</v>
      </c>
      <c r="F31" s="98"/>
      <c r="G31" s="98"/>
      <c r="H31" s="98"/>
      <c r="I31" s="98"/>
      <c r="J31" s="98"/>
      <c r="K31" s="99"/>
      <c r="L31" s="98"/>
      <c r="M31" s="98"/>
      <c r="N31" s="98"/>
      <c r="O31" s="98"/>
      <c r="P31" s="98"/>
      <c r="Q31" s="95"/>
      <c r="R31" s="96"/>
      <c r="S31" s="96"/>
    </row>
    <row r="32" spans="1:19" s="53" customFormat="1" ht="18" customHeight="1">
      <c r="A32" s="110"/>
      <c r="B32" s="112"/>
      <c r="C32" s="109" t="s">
        <v>125</v>
      </c>
      <c r="D32" s="118"/>
      <c r="E32" s="115"/>
      <c r="F32" s="98"/>
      <c r="G32" s="98"/>
      <c r="H32" s="98"/>
      <c r="I32" s="98"/>
      <c r="J32" s="98"/>
      <c r="K32" s="99"/>
      <c r="L32" s="98"/>
      <c r="M32" s="98"/>
      <c r="N32" s="98"/>
      <c r="O32" s="98"/>
      <c r="P32" s="98"/>
      <c r="Q32" s="55"/>
      <c r="R32" s="45"/>
      <c r="S32" s="45"/>
    </row>
    <row r="33" spans="1:19" s="53" customFormat="1" ht="18" customHeight="1">
      <c r="A33" s="110">
        <v>17</v>
      </c>
      <c r="B33" s="112"/>
      <c r="C33" s="144" t="s">
        <v>84</v>
      </c>
      <c r="D33" s="118" t="s">
        <v>73</v>
      </c>
      <c r="E33" s="115">
        <v>31</v>
      </c>
      <c r="F33" s="98"/>
      <c r="G33" s="98"/>
      <c r="H33" s="98"/>
      <c r="I33" s="98"/>
      <c r="J33" s="98"/>
      <c r="K33" s="99"/>
      <c r="L33" s="98"/>
      <c r="M33" s="98"/>
      <c r="N33" s="98"/>
      <c r="O33" s="98"/>
      <c r="P33" s="98"/>
      <c r="Q33" s="55"/>
      <c r="R33" s="45"/>
      <c r="S33" s="45"/>
    </row>
    <row r="34" spans="1:19" s="53" customFormat="1" ht="18" customHeight="1">
      <c r="A34" s="110">
        <v>18</v>
      </c>
      <c r="B34" s="112"/>
      <c r="C34" s="119" t="s">
        <v>122</v>
      </c>
      <c r="D34" s="114" t="s">
        <v>66</v>
      </c>
      <c r="E34" s="115">
        <v>4</v>
      </c>
      <c r="F34" s="98"/>
      <c r="G34" s="98"/>
      <c r="H34" s="98"/>
      <c r="I34" s="98"/>
      <c r="J34" s="98"/>
      <c r="K34" s="99"/>
      <c r="L34" s="98"/>
      <c r="M34" s="98"/>
      <c r="N34" s="98"/>
      <c r="O34" s="98"/>
      <c r="P34" s="98"/>
      <c r="Q34" s="55"/>
      <c r="R34" s="45"/>
      <c r="S34" s="45"/>
    </row>
    <row r="35" spans="1:19" s="97" customFormat="1" ht="18.75" customHeight="1">
      <c r="A35" s="110">
        <v>19</v>
      </c>
      <c r="B35" s="112"/>
      <c r="C35" s="119" t="s">
        <v>135</v>
      </c>
      <c r="D35" s="114" t="s">
        <v>66</v>
      </c>
      <c r="E35" s="115">
        <v>13</v>
      </c>
      <c r="F35" s="98"/>
      <c r="G35" s="98"/>
      <c r="H35" s="98"/>
      <c r="I35" s="98"/>
      <c r="J35" s="98"/>
      <c r="K35" s="99"/>
      <c r="L35" s="98"/>
      <c r="M35" s="98"/>
      <c r="N35" s="98"/>
      <c r="O35" s="98"/>
      <c r="P35" s="98"/>
      <c r="Q35" s="95"/>
      <c r="R35" s="96"/>
      <c r="S35" s="96"/>
    </row>
    <row r="36" spans="1:19" s="53" customFormat="1" ht="14.25">
      <c r="A36" s="110">
        <v>20</v>
      </c>
      <c r="B36" s="112"/>
      <c r="C36" s="119" t="s">
        <v>128</v>
      </c>
      <c r="D36" s="114" t="s">
        <v>66</v>
      </c>
      <c r="E36" s="115">
        <v>2.5</v>
      </c>
      <c r="F36" s="85"/>
      <c r="G36" s="85"/>
      <c r="H36" s="85"/>
      <c r="I36" s="85"/>
      <c r="J36" s="85"/>
      <c r="K36" s="94"/>
      <c r="L36" s="104"/>
      <c r="M36" s="104"/>
      <c r="N36" s="104"/>
      <c r="O36" s="104"/>
      <c r="P36" s="104"/>
      <c r="Q36" s="57"/>
      <c r="R36" s="57"/>
      <c r="S36"/>
    </row>
    <row r="37" spans="1:19" s="53" customFormat="1" ht="14.25">
      <c r="A37" s="110">
        <v>21</v>
      </c>
      <c r="B37" s="112"/>
      <c r="C37" s="119" t="s">
        <v>85</v>
      </c>
      <c r="D37" s="114" t="s">
        <v>66</v>
      </c>
      <c r="E37" s="115">
        <v>1.5</v>
      </c>
      <c r="F37" s="85"/>
      <c r="G37" s="85"/>
      <c r="H37" s="85"/>
      <c r="I37" s="85"/>
      <c r="J37" s="85"/>
      <c r="K37" s="94"/>
      <c r="L37" s="122"/>
      <c r="M37" s="122"/>
      <c r="N37" s="122"/>
      <c r="O37" s="122"/>
      <c r="P37" s="122"/>
      <c r="Q37" s="57"/>
      <c r="R37" s="57"/>
      <c r="S37"/>
    </row>
    <row r="38" spans="1:16" s="44" customFormat="1" ht="14.25">
      <c r="A38" s="110">
        <v>22</v>
      </c>
      <c r="B38" s="112"/>
      <c r="C38" s="119" t="s">
        <v>92</v>
      </c>
      <c r="D38" s="114" t="s">
        <v>66</v>
      </c>
      <c r="E38" s="115">
        <v>1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1:18" s="44" customFormat="1" ht="14.25">
      <c r="A39" s="110">
        <v>23</v>
      </c>
      <c r="B39" s="112"/>
      <c r="C39" s="119" t="s">
        <v>49</v>
      </c>
      <c r="D39" s="114" t="s">
        <v>66</v>
      </c>
      <c r="E39" s="115">
        <v>8.5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64"/>
      <c r="R39" s="71"/>
    </row>
    <row r="40" spans="1:19" s="44" customFormat="1" ht="12.75">
      <c r="A40" s="110"/>
      <c r="B40" s="112"/>
      <c r="C40" s="109" t="s">
        <v>50</v>
      </c>
      <c r="D40" s="118"/>
      <c r="E40" s="115"/>
      <c r="F40" s="125"/>
      <c r="G40" s="125"/>
      <c r="H40" s="125"/>
      <c r="I40" s="125"/>
      <c r="J40" s="125"/>
      <c r="K40" s="125"/>
      <c r="L40" s="125"/>
      <c r="M40" s="125"/>
      <c r="N40" s="125"/>
      <c r="O40" s="126"/>
      <c r="P40" s="64"/>
      <c r="Q40" s="46"/>
      <c r="R40" s="46"/>
      <c r="S40"/>
    </row>
    <row r="41" spans="1:19" ht="14.25">
      <c r="A41" s="110">
        <v>24</v>
      </c>
      <c r="B41" s="112"/>
      <c r="C41" s="144" t="s">
        <v>67</v>
      </c>
      <c r="D41" s="114" t="s">
        <v>66</v>
      </c>
      <c r="E41" s="115">
        <f>12.5*1.4</f>
        <v>17.5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7"/>
      <c r="Q41" s="46"/>
      <c r="R41" s="46"/>
      <c r="S41"/>
    </row>
    <row r="42" spans="1:19" s="45" customFormat="1" ht="14.25">
      <c r="A42" s="110">
        <v>25</v>
      </c>
      <c r="B42" s="112"/>
      <c r="C42" s="119" t="s">
        <v>74</v>
      </c>
      <c r="D42" s="114" t="s">
        <v>66</v>
      </c>
      <c r="E42" s="115">
        <f>13*1.4</f>
        <v>18.2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46"/>
      <c r="R42" s="46"/>
      <c r="S42"/>
    </row>
    <row r="43" spans="1:18" ht="14.25">
      <c r="A43" s="110">
        <v>26</v>
      </c>
      <c r="B43" s="112"/>
      <c r="C43" s="119" t="s">
        <v>75</v>
      </c>
      <c r="D43" s="114" t="s">
        <v>66</v>
      </c>
      <c r="E43" s="115">
        <f>4*1.4</f>
        <v>5.6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46"/>
      <c r="R43" s="46"/>
    </row>
    <row r="44" spans="1:18" ht="14.25">
      <c r="A44" s="110">
        <v>27</v>
      </c>
      <c r="B44" s="112"/>
      <c r="C44" s="119" t="s">
        <v>136</v>
      </c>
      <c r="D44" s="114" t="s">
        <v>66</v>
      </c>
      <c r="E44" s="115">
        <f>1*1.4</f>
        <v>1.4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46"/>
      <c r="R44" s="46"/>
    </row>
    <row r="45" spans="1:18" ht="14.25">
      <c r="A45" s="110">
        <v>28</v>
      </c>
      <c r="B45" s="112"/>
      <c r="C45" s="119" t="s">
        <v>76</v>
      </c>
      <c r="D45" s="114" t="s">
        <v>66</v>
      </c>
      <c r="E45" s="115">
        <f>0.5*1.4</f>
        <v>0.7</v>
      </c>
      <c r="F45" s="125"/>
      <c r="G45" s="125"/>
      <c r="H45" s="125"/>
      <c r="I45" s="128"/>
      <c r="J45" s="128"/>
      <c r="K45" s="129"/>
      <c r="L45" s="129"/>
      <c r="M45" s="129"/>
      <c r="N45" s="129"/>
      <c r="O45" s="129"/>
      <c r="P45" s="129"/>
      <c r="Q45"/>
      <c r="R45"/>
    </row>
    <row r="46" spans="1:18" ht="12.75">
      <c r="A46" s="110">
        <v>29</v>
      </c>
      <c r="B46" s="112"/>
      <c r="C46" s="119" t="s">
        <v>93</v>
      </c>
      <c r="D46" s="114" t="s">
        <v>36</v>
      </c>
      <c r="E46" s="115">
        <v>0.1</v>
      </c>
      <c r="F46" s="130"/>
      <c r="G46" s="130"/>
      <c r="H46" s="125"/>
      <c r="I46" s="125"/>
      <c r="J46" s="130"/>
      <c r="K46" s="130"/>
      <c r="L46" s="130"/>
      <c r="M46" s="130"/>
      <c r="N46" s="130"/>
      <c r="O46" s="130"/>
      <c r="P46" s="130"/>
      <c r="Q46"/>
      <c r="R46"/>
    </row>
    <row r="47" spans="1:18" s="43" customFormat="1" ht="12.75">
      <c r="A47" s="110">
        <v>30</v>
      </c>
      <c r="B47" s="112"/>
      <c r="C47" s="119" t="s">
        <v>51</v>
      </c>
      <c r="D47" s="114" t="s">
        <v>36</v>
      </c>
      <c r="E47" s="115">
        <v>0.1</v>
      </c>
      <c r="F47" s="130"/>
      <c r="G47" s="130"/>
      <c r="H47" s="125"/>
      <c r="I47" s="125"/>
      <c r="J47" s="125"/>
      <c r="K47" s="125"/>
      <c r="L47" s="125"/>
      <c r="M47" s="130"/>
      <c r="N47" s="130"/>
      <c r="O47" s="130"/>
      <c r="P47" s="130"/>
      <c r="Q47"/>
      <c r="R47"/>
    </row>
    <row r="48" spans="1:18" s="43" customFormat="1" ht="12.75">
      <c r="A48" s="110"/>
      <c r="B48" s="112"/>
      <c r="C48" s="116" t="s">
        <v>89</v>
      </c>
      <c r="D48" s="114"/>
      <c r="E48" s="115"/>
      <c r="F48" s="130"/>
      <c r="G48" s="130"/>
      <c r="H48" s="125"/>
      <c r="I48" s="125"/>
      <c r="J48" s="130"/>
      <c r="K48" s="130"/>
      <c r="L48" s="130"/>
      <c r="M48" s="130"/>
      <c r="N48" s="130"/>
      <c r="O48" s="130"/>
      <c r="P48" s="130"/>
      <c r="Q48"/>
      <c r="R48"/>
    </row>
    <row r="49" spans="1:18" s="43" customFormat="1" ht="14.25">
      <c r="A49" s="110">
        <v>31</v>
      </c>
      <c r="B49" s="112"/>
      <c r="C49" s="119" t="s">
        <v>59</v>
      </c>
      <c r="D49" s="114" t="s">
        <v>66</v>
      </c>
      <c r="E49" s="115">
        <v>30</v>
      </c>
      <c r="F49" s="136"/>
      <c r="G49" s="136"/>
      <c r="H49" s="137"/>
      <c r="I49" s="137"/>
      <c r="J49" s="138"/>
      <c r="K49" s="138"/>
      <c r="L49" s="138"/>
      <c r="M49" s="136"/>
      <c r="N49" s="136"/>
      <c r="O49" s="136"/>
      <c r="P49" s="136"/>
      <c r="Q49" s="42"/>
      <c r="R49" s="42"/>
    </row>
    <row r="50" spans="1:18" s="43" customFormat="1" ht="14.25">
      <c r="A50" s="110">
        <v>32</v>
      </c>
      <c r="B50" s="112"/>
      <c r="C50" s="119" t="s">
        <v>52</v>
      </c>
      <c r="D50" s="114" t="s">
        <v>66</v>
      </c>
      <c r="E50" s="115">
        <v>5.5</v>
      </c>
      <c r="F50" s="136"/>
      <c r="G50" s="136"/>
      <c r="H50" s="137"/>
      <c r="I50" s="137"/>
      <c r="J50" s="136"/>
      <c r="K50" s="136"/>
      <c r="L50" s="136"/>
      <c r="M50" s="136"/>
      <c r="N50" s="136"/>
      <c r="O50" s="136"/>
      <c r="P50" s="136"/>
      <c r="Q50" s="42"/>
      <c r="R50" s="42"/>
    </row>
    <row r="51" spans="1:16" ht="14.25">
      <c r="A51" s="110">
        <v>33</v>
      </c>
      <c r="B51" s="112"/>
      <c r="C51" s="119" t="s">
        <v>53</v>
      </c>
      <c r="D51" s="114" t="s">
        <v>69</v>
      </c>
      <c r="E51" s="115">
        <v>206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1:16" ht="14.25">
      <c r="A52" s="110">
        <v>34</v>
      </c>
      <c r="B52" s="112"/>
      <c r="C52" s="119" t="s">
        <v>54</v>
      </c>
      <c r="D52" s="114" t="s">
        <v>69</v>
      </c>
      <c r="E52" s="115">
        <v>34.5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1:16" ht="12.75">
      <c r="A53" s="110"/>
      <c r="B53" s="112"/>
      <c r="C53" s="109" t="s">
        <v>55</v>
      </c>
      <c r="D53" s="118"/>
      <c r="E53" s="120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1:16" ht="25.5">
      <c r="A54" s="110">
        <v>35</v>
      </c>
      <c r="B54" s="112"/>
      <c r="C54" s="144" t="s">
        <v>56</v>
      </c>
      <c r="D54" s="114" t="s">
        <v>39</v>
      </c>
      <c r="E54" s="115">
        <v>1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1:16" ht="12.75">
      <c r="A55" s="110"/>
      <c r="B55" s="112"/>
      <c r="C55" s="146" t="s">
        <v>137</v>
      </c>
      <c r="D55" s="114"/>
      <c r="E55" s="115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ht="39">
      <c r="A56" s="110">
        <v>36</v>
      </c>
      <c r="B56" s="112"/>
      <c r="C56" s="113" t="s">
        <v>138</v>
      </c>
      <c r="D56" s="114" t="s">
        <v>39</v>
      </c>
      <c r="E56" s="115">
        <v>1</v>
      </c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</row>
    <row r="57" spans="1:16" ht="25.5">
      <c r="A57" s="92"/>
      <c r="B57" s="86"/>
      <c r="C57" s="87" t="s">
        <v>33</v>
      </c>
      <c r="D57" s="88"/>
      <c r="E57" s="88"/>
      <c r="F57" s="85"/>
      <c r="G57" s="85"/>
      <c r="H57" s="85"/>
      <c r="I57" s="85"/>
      <c r="J57" s="85"/>
      <c r="K57" s="94"/>
      <c r="L57" s="104"/>
      <c r="M57" s="104"/>
      <c r="N57" s="104"/>
      <c r="O57" s="104"/>
      <c r="P57" s="104"/>
    </row>
    <row r="58" spans="2:16" ht="12.75">
      <c r="B58" s="131"/>
      <c r="C58" s="121" t="s">
        <v>70</v>
      </c>
      <c r="D58" s="132"/>
      <c r="E58" s="132"/>
      <c r="F58" s="133"/>
      <c r="G58" s="133"/>
      <c r="H58" s="133"/>
      <c r="I58" s="133"/>
      <c r="J58" s="133"/>
      <c r="K58" s="134"/>
      <c r="L58" s="135"/>
      <c r="M58" s="135"/>
      <c r="N58" s="135"/>
      <c r="O58" s="135"/>
      <c r="P58" s="135"/>
    </row>
    <row r="59" spans="1:16" ht="12.75">
      <c r="A59" s="93"/>
      <c r="B59" s="54"/>
      <c r="C59" s="121" t="s">
        <v>71</v>
      </c>
      <c r="D59" s="10"/>
      <c r="E59" s="10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2">
      <c r="A60" s="89"/>
      <c r="B60" s="49"/>
      <c r="C60" s="14"/>
      <c r="D60" s="10"/>
      <c r="E60" s="10"/>
      <c r="F60" s="44"/>
      <c r="G60" s="44"/>
      <c r="H60" s="44"/>
      <c r="I60" s="44"/>
      <c r="J60" s="44"/>
      <c r="K60" s="44"/>
      <c r="L60" s="44"/>
      <c r="M60" s="44"/>
      <c r="N60" s="44"/>
      <c r="O60" s="72"/>
      <c r="P60" s="56"/>
    </row>
    <row r="61" spans="1:16" ht="12">
      <c r="A61" s="1" t="s">
        <v>60</v>
      </c>
      <c r="B61" s="45"/>
      <c r="C61" s="9"/>
      <c r="D61" s="63"/>
      <c r="E61" s="63"/>
      <c r="F61"/>
      <c r="G61"/>
      <c r="H61"/>
      <c r="I61"/>
      <c r="J61"/>
      <c r="K61"/>
      <c r="L61"/>
      <c r="M61"/>
      <c r="N61"/>
      <c r="O61" s="63"/>
      <c r="P61" s="56"/>
    </row>
    <row r="62" spans="1:16" ht="12">
      <c r="A62" s="1"/>
      <c r="B62" s="45"/>
      <c r="C62" s="9"/>
      <c r="D62" s="63"/>
      <c r="E62" s="63"/>
      <c r="F62"/>
      <c r="G62"/>
      <c r="H62"/>
      <c r="I62"/>
      <c r="J62"/>
      <c r="K62"/>
      <c r="L62"/>
      <c r="M62"/>
      <c r="N62"/>
      <c r="O62"/>
      <c r="P62" s="75"/>
    </row>
    <row r="63" ht="12">
      <c r="A63" s="25" t="s">
        <v>61</v>
      </c>
    </row>
  </sheetData>
  <sheetProtection/>
  <mergeCells count="12"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  <mergeCell ref="B11:B12"/>
    <mergeCell ref="C11:C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Liene Popova</cp:lastModifiedBy>
  <cp:lastPrinted>2022-12-09T08:25:40Z</cp:lastPrinted>
  <dcterms:created xsi:type="dcterms:W3CDTF">1996-10-14T23:33:28Z</dcterms:created>
  <dcterms:modified xsi:type="dcterms:W3CDTF">2023-08-21T09:15:47Z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