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defaultThemeVersion="124226"/>
  <mc:AlternateContent xmlns:mc="http://schemas.openxmlformats.org/markup-compatibility/2006">
    <mc:Choice Requires="x15">
      <x15ac:absPath xmlns:x15ac="http://schemas.microsoft.com/office/spreadsheetml/2010/11/ac" url="C:\Users\Demeni01\Documents\!!!Iepirkumu dokumentacija 2022\7-LDz_Zales plausana SPap_198TEUR\1-Nolikums\"/>
    </mc:Choice>
  </mc:AlternateContent>
  <xr:revisionPtr revIDLastSave="0" documentId="13_ncr:1_{6345000A-FC3B-4B76-A964-64A84E59320C}" xr6:coauthVersionLast="47" xr6:coauthVersionMax="47" xr10:uidLastSave="{00000000-0000-0000-0000-000000000000}"/>
  <bookViews>
    <workbookView xWindow="-120" yWindow="-120" windowWidth="21840" windowHeight="13140" xr2:uid="{00000000-000D-0000-FFFF-FFFF00000000}"/>
  </bookViews>
  <sheets>
    <sheet name="Lapa1 " sheetId="7" r:id="rId1"/>
  </sheets>
  <definedNames>
    <definedName name="_xlnm._FilterDatabase" localSheetId="0" hidden="1">'Lapa1 '!$A$6:$J$159</definedName>
    <definedName name="_xlnm.Print_Area" localSheetId="0">'Lapa1 '!$A$1:$J$159</definedName>
    <definedName name="_xlnm.Print_Titles" localSheetId="0">'Lapa1 '!$6:$6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8" i="7" l="1"/>
  <c r="H32" i="7"/>
  <c r="H52" i="7"/>
  <c r="H64" i="7"/>
  <c r="H66" i="7"/>
  <c r="H69" i="7"/>
  <c r="H72" i="7"/>
  <c r="H87" i="7"/>
  <c r="H96" i="7"/>
  <c r="H98" i="7"/>
  <c r="H100" i="7"/>
  <c r="H110" i="7"/>
  <c r="H117" i="7"/>
  <c r="H123" i="7"/>
  <c r="H130" i="7"/>
  <c r="H136" i="7"/>
  <c r="F144" i="7"/>
  <c r="F145" i="7"/>
  <c r="F143" i="7"/>
  <c r="G141" i="7"/>
  <c r="G140" i="7"/>
  <c r="G139" i="7"/>
  <c r="G138" i="7"/>
  <c r="G137" i="7"/>
  <c r="G136" i="7"/>
  <c r="G135" i="7"/>
  <c r="G134" i="7"/>
  <c r="G133" i="7"/>
  <c r="G132" i="7"/>
  <c r="G131" i="7"/>
  <c r="G130" i="7"/>
  <c r="G129" i="7"/>
  <c r="G128" i="7"/>
  <c r="G127" i="7"/>
  <c r="G126" i="7"/>
  <c r="G125" i="7"/>
  <c r="G124" i="7"/>
  <c r="G123" i="7"/>
  <c r="G122" i="7"/>
  <c r="G121" i="7"/>
  <c r="G120" i="7"/>
  <c r="G119" i="7"/>
  <c r="G118" i="7"/>
  <c r="G117" i="7"/>
  <c r="G116" i="7"/>
  <c r="G115" i="7"/>
  <c r="G114" i="7"/>
  <c r="G113" i="7"/>
  <c r="G112" i="7"/>
  <c r="G111" i="7"/>
  <c r="G110" i="7"/>
  <c r="G109" i="7"/>
  <c r="G108" i="7"/>
  <c r="G107" i="7"/>
  <c r="G106" i="7"/>
  <c r="G105" i="7"/>
  <c r="G104" i="7"/>
  <c r="G103" i="7"/>
  <c r="G102" i="7"/>
  <c r="G101" i="7"/>
  <c r="G100" i="7"/>
  <c r="G99" i="7"/>
  <c r="G98" i="7"/>
  <c r="G97" i="7"/>
  <c r="G96" i="7"/>
  <c r="G95" i="7"/>
  <c r="G94" i="7"/>
  <c r="G93" i="7"/>
  <c r="G92" i="7"/>
  <c r="G91" i="7"/>
  <c r="G90" i="7"/>
  <c r="G89" i="7"/>
  <c r="G88" i="7"/>
  <c r="G87" i="7"/>
  <c r="G86" i="7"/>
  <c r="G85" i="7"/>
  <c r="G84" i="7"/>
  <c r="G83" i="7"/>
  <c r="G82" i="7"/>
  <c r="G81" i="7"/>
  <c r="G80" i="7"/>
  <c r="G79" i="7"/>
  <c r="G78" i="7"/>
  <c r="G77" i="7"/>
  <c r="G76" i="7"/>
  <c r="G75" i="7"/>
  <c r="G74" i="7"/>
  <c r="G73" i="7"/>
  <c r="G72" i="7"/>
  <c r="G71" i="7"/>
  <c r="G70" i="7"/>
  <c r="G69" i="7"/>
  <c r="G68" i="7"/>
  <c r="G67" i="7"/>
  <c r="G66" i="7"/>
  <c r="G65" i="7"/>
  <c r="G64" i="7"/>
  <c r="G63" i="7"/>
  <c r="G62" i="7"/>
  <c r="G61" i="7"/>
  <c r="G60" i="7"/>
  <c r="G59" i="7"/>
  <c r="G58" i="7"/>
  <c r="G57" i="7"/>
  <c r="G56" i="7"/>
  <c r="G55" i="7"/>
  <c r="G54" i="7"/>
  <c r="G53" i="7"/>
  <c r="G52" i="7"/>
  <c r="G51" i="7"/>
  <c r="G50" i="7"/>
  <c r="G49" i="7"/>
  <c r="G48" i="7"/>
  <c r="G47" i="7"/>
  <c r="G46" i="7"/>
  <c r="G45" i="7"/>
  <c r="G44" i="7"/>
  <c r="G43" i="7"/>
  <c r="G42" i="7"/>
  <c r="G41" i="7"/>
  <c r="G40" i="7"/>
  <c r="G39" i="7"/>
  <c r="G38" i="7"/>
  <c r="G37" i="7"/>
  <c r="G36" i="7"/>
  <c r="G35" i="7"/>
  <c r="G34" i="7"/>
  <c r="G33" i="7"/>
  <c r="G32" i="7"/>
  <c r="G31" i="7"/>
  <c r="G30" i="7"/>
  <c r="G29" i="7"/>
  <c r="G28" i="7"/>
  <c r="G27" i="7"/>
  <c r="G26" i="7"/>
  <c r="G25" i="7"/>
  <c r="G24" i="7"/>
  <c r="G23" i="7"/>
  <c r="G22" i="7"/>
  <c r="G21" i="7"/>
  <c r="G20" i="7"/>
  <c r="G19" i="7"/>
  <c r="G18" i="7"/>
  <c r="G17" i="7"/>
  <c r="G16" i="7"/>
  <c r="G15" i="7"/>
  <c r="G14" i="7"/>
  <c r="G13" i="7"/>
  <c r="G12" i="7"/>
  <c r="G11" i="7"/>
  <c r="G10" i="7"/>
  <c r="G9" i="7"/>
  <c r="G8" i="7"/>
  <c r="I64" i="7" l="1"/>
  <c r="I52" i="7"/>
  <c r="I32" i="7"/>
  <c r="I72" i="7"/>
  <c r="I100" i="7"/>
  <c r="I98" i="7"/>
  <c r="I117" i="7"/>
  <c r="G144" i="7"/>
  <c r="I123" i="7"/>
  <c r="I130" i="7"/>
  <c r="I66" i="7"/>
  <c r="I96" i="7"/>
  <c r="I110" i="7"/>
  <c r="I136" i="7"/>
  <c r="I69" i="7"/>
  <c r="I87" i="7"/>
  <c r="G145" i="7"/>
  <c r="I8" i="7"/>
  <c r="G143" i="7"/>
</calcChain>
</file>

<file path=xl/sharedStrings.xml><?xml version="1.0" encoding="utf-8"?>
<sst xmlns="http://schemas.openxmlformats.org/spreadsheetml/2006/main" count="450" uniqueCount="186">
  <si>
    <t>Pļaviņas</t>
  </si>
  <si>
    <t>Krustpils - Daugavpils</t>
  </si>
  <si>
    <t>Trepe</t>
  </si>
  <si>
    <t>Līvāni</t>
  </si>
  <si>
    <t>Jersika</t>
  </si>
  <si>
    <t>Nīcgale</t>
  </si>
  <si>
    <t>Vabole</t>
  </si>
  <si>
    <t>Līksna</t>
  </si>
  <si>
    <t>Mežciems</t>
  </si>
  <si>
    <t>Kūkas</t>
  </si>
  <si>
    <t>Mežāre</t>
  </si>
  <si>
    <t>Atašiene</t>
  </si>
  <si>
    <t>Stirniene</t>
  </si>
  <si>
    <t>Varakļāni</t>
  </si>
  <si>
    <t>Sakstagals</t>
  </si>
  <si>
    <t>Jaunkalsnava</t>
  </si>
  <si>
    <t>Madona</t>
  </si>
  <si>
    <t>Cesvaine</t>
  </si>
  <si>
    <t>Gulbene</t>
  </si>
  <si>
    <t>Krauja</t>
  </si>
  <si>
    <t>Naujene</t>
  </si>
  <si>
    <t>Izvalda</t>
  </si>
  <si>
    <t>Silava</t>
  </si>
  <si>
    <t>Krāslava</t>
  </si>
  <si>
    <t>Skaista</t>
  </si>
  <si>
    <t>Indra</t>
  </si>
  <si>
    <t>Cirma</t>
  </si>
  <si>
    <t>Ludza</t>
  </si>
  <si>
    <t>Istalsna</t>
  </si>
  <si>
    <t>Nerza</t>
  </si>
  <si>
    <t>Zilupe</t>
  </si>
  <si>
    <t>Pļaviņas - Gulbene</t>
  </si>
  <si>
    <t>Vidzeme</t>
  </si>
  <si>
    <t>Gaisma</t>
  </si>
  <si>
    <t>Rumbula</t>
  </si>
  <si>
    <t>Dārziņi</t>
  </si>
  <si>
    <t>Dole</t>
  </si>
  <si>
    <t>Salaspils</t>
  </si>
  <si>
    <t>Saulkalne</t>
  </si>
  <si>
    <t>Ikšķile</t>
  </si>
  <si>
    <t>Ogre</t>
  </si>
  <si>
    <t>Ciemupe</t>
  </si>
  <si>
    <t>Lielvārde</t>
  </si>
  <si>
    <t>Kaibala</t>
  </si>
  <si>
    <t>Jumprava</t>
  </si>
  <si>
    <t>Dendrārijs</t>
  </si>
  <si>
    <t>Skrīveri</t>
  </si>
  <si>
    <t>Muldakmens</t>
  </si>
  <si>
    <t>Aizkraukle</t>
  </si>
  <si>
    <t>Koknese</t>
  </si>
  <si>
    <t>Alotene</t>
  </si>
  <si>
    <t>Latgale</t>
  </si>
  <si>
    <t>Ozolsala</t>
  </si>
  <si>
    <t>Krustpils</t>
  </si>
  <si>
    <t>Garkalne</t>
  </si>
  <si>
    <t>Krievupe</t>
  </si>
  <si>
    <t>Vangaži</t>
  </si>
  <si>
    <t>Inčukalns</t>
  </si>
  <si>
    <t>Egļupe</t>
  </si>
  <si>
    <t>Sigulda</t>
  </si>
  <si>
    <t>Līgatne</t>
  </si>
  <si>
    <t>Ieriķi</t>
  </si>
  <si>
    <t>Melturi</t>
  </si>
  <si>
    <t>Āraiši</t>
  </si>
  <si>
    <t>Cēsis</t>
  </si>
  <si>
    <t>Jāņamuiža</t>
  </si>
  <si>
    <t>Lode</t>
  </si>
  <si>
    <t>Bāle</t>
  </si>
  <si>
    <t>Valmiera</t>
  </si>
  <si>
    <t>Brenguļi</t>
  </si>
  <si>
    <t>Strenči</t>
  </si>
  <si>
    <t>Seda</t>
  </si>
  <si>
    <t>Saule</t>
  </si>
  <si>
    <t>Lugaži</t>
  </si>
  <si>
    <t>Kangale</t>
  </si>
  <si>
    <t>Garciems</t>
  </si>
  <si>
    <t>Garupe</t>
  </si>
  <si>
    <t>Carnikava</t>
  </si>
  <si>
    <t>Gauja</t>
  </si>
  <si>
    <t>Lilaste</t>
  </si>
  <si>
    <t>Inčupe</t>
  </si>
  <si>
    <t>Pabaži</t>
  </si>
  <si>
    <t>Saulkrasti</t>
  </si>
  <si>
    <t>Ķīšupe</t>
  </si>
  <si>
    <t>Zvejnieciems</t>
  </si>
  <si>
    <t>Skulte</t>
  </si>
  <si>
    <t>Kurzeme</t>
  </si>
  <si>
    <t>Tore</t>
  </si>
  <si>
    <t>Liepāja</t>
  </si>
  <si>
    <t>Dubeņi</t>
  </si>
  <si>
    <t>Priekule</t>
  </si>
  <si>
    <t>Vaiņode</t>
  </si>
  <si>
    <t>Ventspils - Tukums-II</t>
  </si>
  <si>
    <t>Ventspils</t>
  </si>
  <si>
    <t>Elkšķene</t>
  </si>
  <si>
    <t>Lielupe</t>
  </si>
  <si>
    <t>Bulduri</t>
  </si>
  <si>
    <t>Dzintari</t>
  </si>
  <si>
    <t>Majori</t>
  </si>
  <si>
    <t>Dubulti</t>
  </si>
  <si>
    <t>Jaundubulti</t>
  </si>
  <si>
    <t>Pumpuri</t>
  </si>
  <si>
    <t>Melluži</t>
  </si>
  <si>
    <t>Asari</t>
  </si>
  <si>
    <t>Vaivari</t>
  </si>
  <si>
    <t>Sloka</t>
  </si>
  <si>
    <t>Kūdra</t>
  </si>
  <si>
    <t>Ķemeri</t>
  </si>
  <si>
    <t>Asote</t>
  </si>
  <si>
    <t>Sergunta</t>
  </si>
  <si>
    <t>Ilūkste</t>
  </si>
  <si>
    <t>Eglaine</t>
  </si>
  <si>
    <t>Grīva</t>
  </si>
  <si>
    <t>Kurcums</t>
  </si>
  <si>
    <t>401.km</t>
  </si>
  <si>
    <t>Niedrīca</t>
  </si>
  <si>
    <t>383.km</t>
  </si>
  <si>
    <t>Daugavpils - Rēzekne-I</t>
  </si>
  <si>
    <t>Zaļumi</t>
  </si>
  <si>
    <t>Višķi</t>
  </si>
  <si>
    <t>Vīganti</t>
  </si>
  <si>
    <t>Aglona</t>
  </si>
  <si>
    <t>Krāce</t>
  </si>
  <si>
    <t>Malta</t>
  </si>
  <si>
    <t>Pūpoli</t>
  </si>
  <si>
    <t>Kleperova</t>
  </si>
  <si>
    <t>Burzava</t>
  </si>
  <si>
    <t>Ilzēni</t>
  </si>
  <si>
    <t>Mežvidi</t>
  </si>
  <si>
    <t>Pureņi</t>
  </si>
  <si>
    <t>Kārsava</t>
  </si>
  <si>
    <t>Krustpils - Rēzekne-II</t>
  </si>
  <si>
    <t>Viļāni</t>
  </si>
  <si>
    <t>Taudejāņi</t>
  </si>
  <si>
    <t>Mārciena</t>
  </si>
  <si>
    <t>Kalsnava</t>
  </si>
  <si>
    <t>t.s.</t>
  </si>
  <si>
    <t>Reģions</t>
  </si>
  <si>
    <t>posms</t>
  </si>
  <si>
    <t>Saulkalne-Ikšķile 24+400-25+800</t>
  </si>
  <si>
    <t>C.p.</t>
  </si>
  <si>
    <t>I.p.</t>
  </si>
  <si>
    <t>P.p.</t>
  </si>
  <si>
    <t>P.p.*</t>
  </si>
  <si>
    <t xml:space="preserve"> </t>
  </si>
  <si>
    <t>St.</t>
  </si>
  <si>
    <t>AT</t>
  </si>
  <si>
    <t>AT - administratīvā teritorija</t>
  </si>
  <si>
    <t>St. - stacija</t>
  </si>
  <si>
    <t>sarunu procedūrai ar publikāciju "Zāles pļaušana dzelzceļa nodalījuma joslā"</t>
  </si>
  <si>
    <t>Izpildītājs/Pretendents</t>
  </si>
  <si>
    <t>Iepirkuma daļas nr.</t>
  </si>
  <si>
    <t>nosaukums, reģ.nr.</t>
  </si>
  <si>
    <t>Pārstāvības personas paraksts: __________________________________</t>
  </si>
  <si>
    <t>Pārstāvības personas vārds, uzvārds, amats ________________________z.v.</t>
  </si>
  <si>
    <t>Apjoms
(ha)*</t>
  </si>
  <si>
    <r>
      <t>Apjoms
(m</t>
    </r>
    <r>
      <rPr>
        <b/>
        <vertAlign val="superscript"/>
        <sz val="10"/>
        <color rgb="FF000000"/>
        <rFont val="Arial"/>
        <family val="2"/>
        <charset val="186"/>
      </rPr>
      <t>2</t>
    </r>
    <r>
      <rPr>
        <b/>
        <sz val="10"/>
        <color rgb="FF000000"/>
        <rFont val="Arial"/>
        <family val="2"/>
        <charset val="186"/>
      </rPr>
      <t>)*</t>
    </r>
  </si>
  <si>
    <r>
      <t xml:space="preserve">Iepirkuma daļas apjoms
</t>
    </r>
    <r>
      <rPr>
        <sz val="10"/>
        <rFont val="Arial"/>
        <family val="2"/>
        <charset val="186"/>
      </rPr>
      <t>(m</t>
    </r>
    <r>
      <rPr>
        <vertAlign val="superscript"/>
        <sz val="10"/>
        <rFont val="Arial"/>
        <family val="2"/>
        <charset val="186"/>
      </rPr>
      <t>2</t>
    </r>
    <r>
      <rPr>
        <sz val="10"/>
        <rFont val="Arial"/>
        <family val="2"/>
        <charset val="186"/>
      </rPr>
      <t>)</t>
    </r>
    <r>
      <rPr>
        <b/>
        <sz val="10"/>
        <rFont val="Arial"/>
        <family val="2"/>
        <charset val="186"/>
      </rPr>
      <t>*</t>
    </r>
  </si>
  <si>
    <r>
      <t xml:space="preserve">Iepirkuma daļas Apjoms
</t>
    </r>
    <r>
      <rPr>
        <sz val="10"/>
        <rFont val="Arial"/>
        <family val="2"/>
        <charset val="186"/>
      </rPr>
      <t>(ha)*</t>
    </r>
  </si>
  <si>
    <t>*</t>
  </si>
  <si>
    <t>Objektu sarakstā norādīti plānotās kopējās platības (apjomi) vienai pļaušanas reizei. Līguma darbības laikā norādītie apjomi un  pļaušanas reižu skaits var mainīties (palielināts vai samazināts) saskaņā ar Darba uzdevumā un līgumā noteikto atbilstoši faktiskajai nepieciešamībai un pēc Pasūtītājam pieejamo resursu apjoma.</t>
  </si>
  <si>
    <t>Ventspils II</t>
  </si>
  <si>
    <t>P.p. - pieturas punkts</t>
  </si>
  <si>
    <t>l.p. - Izmaiņas punkts</t>
  </si>
  <si>
    <t>Ķegums</t>
  </si>
  <si>
    <t xml:space="preserve">posms. - </t>
  </si>
  <si>
    <t>Dzelzceļa iecirkņi</t>
  </si>
  <si>
    <t>Rēzekne-II - Zilupe - valsts robeža (Posiņ)</t>
  </si>
  <si>
    <t>Rēzekne-I - Kārsava - valsts robeža</t>
  </si>
  <si>
    <t>C.p. -ceļa postenis</t>
  </si>
  <si>
    <t>Rīga Pasažieru - Krustpils</t>
  </si>
  <si>
    <t>Zemitāni - Skulte</t>
  </si>
  <si>
    <t>Jelgava - Liepāja</t>
  </si>
  <si>
    <t>Torņakalns - Tukums-II</t>
  </si>
  <si>
    <t>Daugavpils - Eglaine - valsts robeža (Maigiškiai)</t>
  </si>
  <si>
    <t>Rīga Pasažieru- Lugaži - valsts robeža (Valga)</t>
  </si>
  <si>
    <t>Daugavpils - Kurcums - valsts robeža (Turmanta)</t>
  </si>
  <si>
    <t>Daugavpils - Indra - valsts robeža (Bigosovo)</t>
  </si>
  <si>
    <t xml:space="preserve"> Priekule - Vaiņode - valsts robeža (Mažeiki un Skoda)</t>
  </si>
  <si>
    <t xml:space="preserve">Pretendenta piedāvātā darbu vienības cena
 EUR/m2 bez PVN
</t>
  </si>
  <si>
    <t>Darba platību un vietu saraksts*</t>
  </si>
  <si>
    <t>Dzintari - Majori(19+550-20+200)</t>
  </si>
  <si>
    <t>Dubulti - Jaundubulti (22+280-22+400)</t>
  </si>
  <si>
    <t>starp St., P.p. vai I.p.</t>
  </si>
  <si>
    <t>Dzelceļa stacija, pieturas punkts, ceļa postenis,ceļa posms</t>
  </si>
  <si>
    <t>B.p. - blokpostenis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</si>
</sst>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4" x14ac:knownFonts="1">
    <font>
      <sz val="11"/>
      <color theme="1"/>
      <name val="Calibri"/>
      <family val="2"/>
      <charset val="186"/>
      <scheme val="minor"/>
    </font>
    <font>
      <sz val="11"/>
      <color theme="1"/>
      <name val="Arial"/>
      <family val="2"/>
      <charset val="186"/>
    </font>
    <font>
      <i/>
      <sz val="10"/>
      <name val="Arial"/>
      <family val="2"/>
      <charset val="186"/>
    </font>
    <font>
      <b/>
      <sz val="10"/>
      <name val="Arial"/>
      <family val="2"/>
      <charset val="186"/>
    </font>
    <font>
      <sz val="10"/>
      <name val="Arial"/>
      <family val="2"/>
      <charset val="186"/>
    </font>
    <font>
      <b/>
      <sz val="10"/>
      <color theme="1"/>
      <name val="Arial"/>
      <family val="2"/>
      <charset val="186"/>
    </font>
    <font>
      <sz val="10"/>
      <color theme="1"/>
      <name val="Arial"/>
      <family val="2"/>
      <charset val="186"/>
    </font>
    <font>
      <b/>
      <sz val="10"/>
      <color theme="1"/>
      <name val="Calibri"/>
      <family val="2"/>
      <charset val="186"/>
      <scheme val="minor"/>
    </font>
    <font>
      <b/>
      <sz val="10"/>
      <color rgb="FF000000"/>
      <name val="Arial"/>
      <family val="2"/>
      <charset val="186"/>
    </font>
    <font>
      <b/>
      <vertAlign val="superscript"/>
      <sz val="10"/>
      <color rgb="FF000000"/>
      <name val="Arial"/>
      <family val="2"/>
      <charset val="186"/>
    </font>
    <font>
      <vertAlign val="superscript"/>
      <sz val="10"/>
      <name val="Arial"/>
      <family val="2"/>
      <charset val="186"/>
    </font>
    <font>
      <sz val="10"/>
      <color rgb="FF000000"/>
      <name val="Arial"/>
      <family val="2"/>
      <charset val="186"/>
    </font>
    <font>
      <i/>
      <sz val="10"/>
      <color theme="1"/>
      <name val="Arial"/>
      <family val="2"/>
      <charset val="186"/>
    </font>
    <font>
      <sz val="10"/>
      <color theme="1"/>
      <name val="Calibri"/>
      <family val="2"/>
      <charset val="186"/>
      <scheme val="minor"/>
    </font>
  </fonts>
  <fills count="4">
    <fill>
      <patternFill patternType="none"/>
    </fill>
    <fill>
      <patternFill patternType="gray125"/>
    </fill>
    <fill>
      <patternFill patternType="solid">
        <fgColor theme="0"/>
        <bgColor indexed="64"/>
      </patternFill>
    </fill>
    <fill>
      <patternFill patternType="solid">
        <fgColor theme="6" tint="0.79998168889431442"/>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94">
    <xf numFmtId="0" fontId="0" fillId="0" borderId="0" xfId="0"/>
    <xf numFmtId="49" fontId="2" fillId="0" borderId="1" xfId="0" applyNumberFormat="1" applyFont="1" applyBorder="1" applyAlignment="1">
      <alignment horizontal="center" vertical="center"/>
    </xf>
    <xf numFmtId="49" fontId="2" fillId="0" borderId="0" xfId="0" applyNumberFormat="1" applyFont="1" applyBorder="1" applyAlignment="1">
      <alignment horizontal="center" vertical="center"/>
    </xf>
    <xf numFmtId="0" fontId="3" fillId="0" borderId="5" xfId="0" applyFont="1" applyBorder="1" applyAlignment="1">
      <alignment horizontal="center" vertical="center" wrapText="1"/>
    </xf>
    <xf numFmtId="0" fontId="3" fillId="0" borderId="5" xfId="0" applyFont="1" applyBorder="1" applyAlignment="1">
      <alignment horizontal="center" vertical="center"/>
    </xf>
    <xf numFmtId="0" fontId="3" fillId="0" borderId="5" xfId="0" applyFont="1" applyBorder="1" applyAlignment="1">
      <alignment horizontal="left"/>
    </xf>
    <xf numFmtId="0" fontId="3" fillId="0" borderId="0" xfId="0" applyFont="1" applyAlignment="1">
      <alignment horizontal="left" vertical="center"/>
    </xf>
    <xf numFmtId="0" fontId="4" fillId="0" borderId="0" xfId="0" applyFont="1"/>
    <xf numFmtId="0" fontId="3" fillId="0" borderId="0" xfId="0" applyFont="1" applyBorder="1" applyAlignment="1">
      <alignment horizontal="center" vertical="center"/>
    </xf>
    <xf numFmtId="0" fontId="6" fillId="0" borderId="0" xfId="0" applyFont="1"/>
    <xf numFmtId="0" fontId="6" fillId="0" borderId="0" xfId="0" applyFont="1" applyAlignment="1">
      <alignment horizontal="left"/>
    </xf>
    <xf numFmtId="0" fontId="6" fillId="0" borderId="0" xfId="0" applyFont="1" applyAlignment="1">
      <alignment horizontal="left" wrapText="1"/>
    </xf>
    <xf numFmtId="1" fontId="6" fillId="0" borderId="0" xfId="0" applyNumberFormat="1" applyFont="1"/>
    <xf numFmtId="2" fontId="6" fillId="0" borderId="0" xfId="0" applyNumberFormat="1" applyFont="1" applyAlignment="1">
      <alignment horizontal="right"/>
    </xf>
    <xf numFmtId="2" fontId="6" fillId="0" borderId="0" xfId="0" applyNumberFormat="1" applyFont="1"/>
    <xf numFmtId="164" fontId="6" fillId="0" borderId="0" xfId="0" applyNumberFormat="1" applyFont="1" applyAlignment="1">
      <alignment horizontal="right"/>
    </xf>
    <xf numFmtId="0" fontId="4" fillId="0" borderId="1" xfId="0" applyFont="1" applyFill="1" applyBorder="1" applyAlignment="1">
      <alignment horizontal="center" vertical="center" wrapText="1"/>
    </xf>
    <xf numFmtId="0" fontId="11" fillId="2" borderId="1" xfId="0" applyFont="1" applyFill="1" applyBorder="1" applyAlignment="1">
      <alignment horizontal="left" vertical="center" wrapText="1"/>
    </xf>
    <xf numFmtId="49" fontId="4" fillId="0" borderId="1" xfId="0" applyNumberFormat="1" applyFont="1" applyFill="1" applyBorder="1" applyAlignment="1">
      <alignment horizontal="center" vertical="center"/>
    </xf>
    <xf numFmtId="1" fontId="6" fillId="0" borderId="1" xfId="0" applyNumberFormat="1" applyFont="1" applyFill="1" applyBorder="1"/>
    <xf numFmtId="2" fontId="5" fillId="0" borderId="1" xfId="0" applyNumberFormat="1" applyFont="1" applyFill="1" applyBorder="1"/>
    <xf numFmtId="0" fontId="11" fillId="0" borderId="1" xfId="0" applyFont="1" applyFill="1" applyBorder="1" applyAlignment="1">
      <alignment horizontal="center" vertical="center" wrapText="1"/>
    </xf>
    <xf numFmtId="0" fontId="6"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0" fontId="6" fillId="0" borderId="1" xfId="0" applyFont="1" applyFill="1" applyBorder="1" applyAlignment="1">
      <alignment horizontal="left" vertical="center" wrapText="1"/>
    </xf>
    <xf numFmtId="0" fontId="6" fillId="0" borderId="1" xfId="0" applyFont="1" applyFill="1" applyBorder="1" applyAlignment="1">
      <alignment horizontal="center" vertical="center" wrapText="1"/>
    </xf>
    <xf numFmtId="0" fontId="5" fillId="0" borderId="0" xfId="0" applyFont="1" applyAlignment="1">
      <alignment horizontal="right" vertical="center" wrapText="1"/>
    </xf>
    <xf numFmtId="1" fontId="5" fillId="0" borderId="1" xfId="0" applyNumberFormat="1" applyFont="1" applyBorder="1"/>
    <xf numFmtId="2" fontId="5" fillId="0" borderId="1" xfId="0" applyNumberFormat="1" applyFont="1" applyBorder="1"/>
    <xf numFmtId="0" fontId="6" fillId="0" borderId="0" xfId="1" applyFont="1" applyAlignment="1">
      <alignment horizontal="right" wrapText="1"/>
    </xf>
    <xf numFmtId="1" fontId="12" fillId="0" borderId="1" xfId="0" applyNumberFormat="1" applyFont="1" applyBorder="1"/>
    <xf numFmtId="2" fontId="12" fillId="0" borderId="1" xfId="0" applyNumberFormat="1" applyFont="1" applyBorder="1"/>
    <xf numFmtId="0" fontId="6" fillId="0" borderId="0" xfId="0" applyFont="1" applyAlignment="1">
      <alignment horizontal="left" vertical="center" wrapText="1"/>
    </xf>
    <xf numFmtId="1" fontId="12" fillId="0" borderId="0" xfId="0" applyNumberFormat="1" applyFont="1" applyBorder="1"/>
    <xf numFmtId="2" fontId="12" fillId="0" borderId="0" xfId="0" applyNumberFormat="1" applyFont="1" applyBorder="1"/>
    <xf numFmtId="0" fontId="6" fillId="0" borderId="0" xfId="0" applyFont="1" applyAlignment="1">
      <alignment wrapText="1"/>
    </xf>
    <xf numFmtId="0" fontId="8" fillId="0" borderId="2" xfId="0" applyFont="1" applyFill="1" applyBorder="1" applyAlignment="1">
      <alignment horizontal="center" vertical="center"/>
    </xf>
    <xf numFmtId="1" fontId="3" fillId="0" borderId="2" xfId="0" applyNumberFormat="1" applyFont="1" applyFill="1" applyBorder="1" applyAlignment="1">
      <alignment horizontal="center" vertical="center" wrapText="1"/>
    </xf>
    <xf numFmtId="2" fontId="3" fillId="0" borderId="2" xfId="0" applyNumberFormat="1" applyFont="1" applyFill="1" applyBorder="1" applyAlignment="1">
      <alignment horizontal="center" vertical="center" wrapText="1"/>
    </xf>
    <xf numFmtId="0" fontId="4" fillId="0" borderId="4" xfId="0" applyFont="1" applyFill="1" applyBorder="1" applyAlignment="1">
      <alignment horizontal="center" vertical="center" wrapText="1"/>
    </xf>
    <xf numFmtId="0" fontId="11" fillId="2" borderId="4" xfId="0" applyFont="1" applyFill="1" applyBorder="1" applyAlignment="1">
      <alignment horizontal="left" vertical="center" wrapText="1"/>
    </xf>
    <xf numFmtId="49" fontId="4" fillId="0" borderId="4" xfId="0" applyNumberFormat="1" applyFont="1" applyFill="1" applyBorder="1" applyAlignment="1">
      <alignment horizontal="center" vertical="center"/>
    </xf>
    <xf numFmtId="1" fontId="6" fillId="0" borderId="4" xfId="0" applyNumberFormat="1" applyFont="1" applyFill="1" applyBorder="1"/>
    <xf numFmtId="2" fontId="5" fillId="0" borderId="4" xfId="0" applyNumberFormat="1" applyFont="1" applyFill="1" applyBorder="1"/>
    <xf numFmtId="0" fontId="12" fillId="3" borderId="1" xfId="0" applyFont="1" applyFill="1" applyBorder="1" applyAlignment="1">
      <alignment horizontal="center"/>
    </xf>
    <xf numFmtId="0" fontId="12" fillId="3" borderId="1" xfId="0" applyFont="1" applyFill="1" applyBorder="1" applyAlignment="1">
      <alignment horizontal="center" wrapText="1"/>
    </xf>
    <xf numFmtId="1" fontId="12" fillId="3" borderId="1" xfId="0" applyNumberFormat="1" applyFont="1" applyFill="1" applyBorder="1" applyAlignment="1">
      <alignment horizontal="center"/>
    </xf>
    <xf numFmtId="0" fontId="8" fillId="0" borderId="2" xfId="0" applyFont="1" applyFill="1" applyBorder="1" applyAlignment="1">
      <alignment horizontal="center" vertical="center" textRotation="90" wrapText="1"/>
    </xf>
    <xf numFmtId="2" fontId="8" fillId="0" borderId="2" xfId="0" applyNumberFormat="1" applyFont="1" applyFill="1" applyBorder="1" applyAlignment="1">
      <alignment horizontal="center" vertical="center" textRotation="90" wrapText="1"/>
    </xf>
    <xf numFmtId="1" fontId="8" fillId="0" borderId="2" xfId="0" applyNumberFormat="1" applyFont="1" applyFill="1" applyBorder="1" applyAlignment="1">
      <alignment horizontal="center" vertical="center" textRotation="90" wrapText="1"/>
    </xf>
    <xf numFmtId="0" fontId="6" fillId="0" borderId="0" xfId="0" applyFont="1" applyAlignment="1">
      <alignment vertical="center"/>
    </xf>
    <xf numFmtId="0" fontId="13" fillId="0" borderId="0" xfId="0" applyFont="1"/>
    <xf numFmtId="0" fontId="6" fillId="0" borderId="0" xfId="0" applyFont="1" applyAlignment="1">
      <alignment horizontal="right" vertical="top" wrapText="1"/>
    </xf>
    <xf numFmtId="1" fontId="3" fillId="0" borderId="5" xfId="0" applyNumberFormat="1" applyFont="1" applyBorder="1" applyAlignment="1">
      <alignment horizontal="center" vertical="center"/>
    </xf>
    <xf numFmtId="1" fontId="6" fillId="0" borderId="0" xfId="0" applyNumberFormat="1" applyFont="1" applyAlignment="1">
      <alignment horizontal="left"/>
    </xf>
    <xf numFmtId="2" fontId="6" fillId="0" borderId="0" xfId="0" applyNumberFormat="1" applyFont="1" applyAlignment="1">
      <alignment horizontal="left"/>
    </xf>
    <xf numFmtId="1" fontId="6" fillId="0" borderId="1" xfId="0" applyNumberFormat="1" applyFont="1" applyFill="1" applyBorder="1" applyAlignment="1">
      <alignment vertical="center"/>
    </xf>
    <xf numFmtId="2" fontId="5" fillId="0" borderId="1" xfId="0" applyNumberFormat="1" applyFont="1" applyFill="1" applyBorder="1" applyAlignment="1">
      <alignment vertical="center"/>
    </xf>
    <xf numFmtId="1" fontId="6" fillId="0" borderId="1" xfId="0" applyNumberFormat="1" applyFont="1" applyFill="1" applyBorder="1" applyAlignment="1">
      <alignment horizontal="center" vertical="center"/>
    </xf>
    <xf numFmtId="2" fontId="5" fillId="0" borderId="1" xfId="0" applyNumberFormat="1" applyFont="1" applyFill="1" applyBorder="1" applyAlignment="1">
      <alignment horizontal="center" vertical="center"/>
    </xf>
    <xf numFmtId="0" fontId="11" fillId="0" borderId="1" xfId="0" applyFont="1" applyFill="1" applyBorder="1" applyAlignment="1">
      <alignment horizontal="left" vertical="center" wrapText="1"/>
    </xf>
    <xf numFmtId="0" fontId="6" fillId="0" borderId="0" xfId="0" applyFont="1" applyFill="1"/>
    <xf numFmtId="0" fontId="11" fillId="0" borderId="1" xfId="0" applyFont="1" applyFill="1" applyBorder="1" applyAlignment="1">
      <alignment horizontal="center" vertical="center" wrapText="1"/>
    </xf>
    <xf numFmtId="2" fontId="6" fillId="0" borderId="2" xfId="0" applyNumberFormat="1" applyFont="1" applyFill="1" applyBorder="1" applyAlignment="1">
      <alignment horizontal="center" vertical="center" wrapText="1"/>
    </xf>
    <xf numFmtId="2" fontId="6" fillId="0" borderId="3" xfId="0" applyNumberFormat="1" applyFont="1" applyFill="1" applyBorder="1" applyAlignment="1">
      <alignment horizontal="center" vertical="center" wrapText="1"/>
    </xf>
    <xf numFmtId="2" fontId="6" fillId="0" borderId="4" xfId="0" applyNumberFormat="1" applyFont="1" applyFill="1" applyBorder="1" applyAlignment="1">
      <alignment horizontal="center" vertical="center" wrapText="1"/>
    </xf>
    <xf numFmtId="0" fontId="5" fillId="0" borderId="0" xfId="0" applyFont="1" applyAlignment="1">
      <alignment horizontal="center" wrapText="1"/>
    </xf>
    <xf numFmtId="0" fontId="7" fillId="0" borderId="0" xfId="0" applyFont="1" applyAlignment="1">
      <alignment horizontal="center"/>
    </xf>
    <xf numFmtId="0" fontId="5" fillId="0" borderId="0" xfId="0" applyFont="1" applyAlignment="1">
      <alignment horizontal="center"/>
    </xf>
    <xf numFmtId="0" fontId="4" fillId="0" borderId="6" xfId="0" applyFont="1" applyBorder="1" applyAlignment="1">
      <alignment horizontal="center" vertical="top"/>
    </xf>
    <xf numFmtId="0" fontId="4" fillId="0" borderId="0" xfId="0" applyFont="1" applyBorder="1" applyAlignment="1">
      <alignment horizontal="center" vertical="top"/>
    </xf>
    <xf numFmtId="0" fontId="6" fillId="0" borderId="1" xfId="0" applyFont="1" applyFill="1" applyBorder="1" applyAlignment="1">
      <alignment horizontal="center" vertical="center" wrapText="1"/>
    </xf>
    <xf numFmtId="1" fontId="6" fillId="0" borderId="1" xfId="0" applyNumberFormat="1" applyFont="1" applyFill="1" applyBorder="1" applyAlignment="1">
      <alignment horizontal="center" vertical="center" wrapText="1"/>
    </xf>
    <xf numFmtId="2" fontId="6" fillId="0" borderId="1" xfId="0" applyNumberFormat="1"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1" fontId="6" fillId="0" borderId="2" xfId="0" applyNumberFormat="1" applyFont="1" applyFill="1" applyBorder="1" applyAlignment="1">
      <alignment horizontal="center" vertical="center" wrapText="1"/>
    </xf>
    <xf numFmtId="1" fontId="6" fillId="0" borderId="3" xfId="0" applyNumberFormat="1" applyFont="1" applyFill="1" applyBorder="1" applyAlignment="1">
      <alignment horizontal="center" vertical="center" wrapText="1"/>
    </xf>
    <xf numFmtId="1" fontId="6" fillId="0" borderId="4" xfId="0" applyNumberFormat="1" applyFont="1" applyFill="1" applyBorder="1" applyAlignment="1">
      <alignment horizontal="center" vertical="center" wrapText="1"/>
    </xf>
    <xf numFmtId="0" fontId="11" fillId="0" borderId="1" xfId="0" applyFont="1" applyFill="1" applyBorder="1" applyAlignment="1">
      <alignment horizontal="center" vertical="center" wrapText="1"/>
    </xf>
    <xf numFmtId="1" fontId="11" fillId="0" borderId="4" xfId="0" applyNumberFormat="1" applyFont="1" applyFill="1" applyBorder="1" applyAlignment="1">
      <alignment horizontal="center" vertical="center" wrapText="1"/>
    </xf>
    <xf numFmtId="1" fontId="11" fillId="0" borderId="1" xfId="0" applyNumberFormat="1" applyFont="1" applyFill="1" applyBorder="1" applyAlignment="1">
      <alignment horizontal="center" vertical="center" wrapText="1"/>
    </xf>
    <xf numFmtId="2" fontId="11" fillId="0" borderId="4" xfId="0" applyNumberFormat="1" applyFont="1" applyFill="1" applyBorder="1" applyAlignment="1">
      <alignment horizontal="center" vertical="center" wrapText="1"/>
    </xf>
    <xf numFmtId="2" fontId="11" fillId="0" borderId="1" xfId="0" applyNumberFormat="1" applyFont="1" applyFill="1" applyBorder="1" applyAlignment="1">
      <alignment horizontal="center" vertical="center" wrapText="1"/>
    </xf>
    <xf numFmtId="0" fontId="11" fillId="0" borderId="3" xfId="0" applyFont="1" applyFill="1" applyBorder="1" applyAlignment="1">
      <alignment horizontal="center" vertical="center" wrapText="1"/>
    </xf>
    <xf numFmtId="0" fontId="11" fillId="0" borderId="4" xfId="0" applyFont="1" applyFill="1" applyBorder="1" applyAlignment="1">
      <alignment horizontal="center" vertical="center" wrapText="1"/>
    </xf>
    <xf numFmtId="1" fontId="11" fillId="0" borderId="3" xfId="0" applyNumberFormat="1" applyFont="1" applyFill="1" applyBorder="1" applyAlignment="1">
      <alignment horizontal="center" vertical="center" wrapText="1"/>
    </xf>
    <xf numFmtId="2" fontId="11" fillId="0" borderId="3" xfId="0" applyNumberFormat="1" applyFont="1" applyFill="1" applyBorder="1" applyAlignment="1">
      <alignment horizontal="center" vertical="center" wrapText="1"/>
    </xf>
    <xf numFmtId="0" fontId="6" fillId="0" borderId="0" xfId="0" applyFont="1" applyAlignment="1">
      <alignment vertical="top" wrapText="1"/>
    </xf>
    <xf numFmtId="0" fontId="8" fillId="0" borderId="7" xfId="0" applyFont="1" applyFill="1" applyBorder="1" applyAlignment="1">
      <alignment horizontal="center" vertical="center" wrapText="1"/>
    </xf>
    <xf numFmtId="0" fontId="8" fillId="0" borderId="8" xfId="0" applyFont="1" applyFill="1" applyBorder="1" applyAlignment="1">
      <alignment horizontal="center" vertical="center" wrapText="1"/>
    </xf>
    <xf numFmtId="2" fontId="11" fillId="2" borderId="4" xfId="0" applyNumberFormat="1" applyFont="1" applyFill="1" applyBorder="1" applyAlignment="1">
      <alignment horizontal="center" vertical="center" wrapText="1"/>
    </xf>
    <xf numFmtId="2" fontId="11" fillId="2" borderId="1" xfId="0" applyNumberFormat="1" applyFont="1" applyFill="1" applyBorder="1" applyAlignment="1">
      <alignment horizontal="center" vertical="center" wrapText="1"/>
    </xf>
  </cellXfs>
  <cellStyles count="2">
    <cellStyle name="Normal" xfId="0" builtinId="0"/>
    <cellStyle name="Normal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166"/>
  <sheetViews>
    <sheetView tabSelected="1" view="pageBreakPreview" topLeftCell="A130" zoomScaleNormal="100" zoomScaleSheetLayoutView="100" workbookViewId="0">
      <selection activeCell="A155" sqref="A155"/>
    </sheetView>
  </sheetViews>
  <sheetFormatPr defaultRowHeight="12.75" x14ac:dyDescent="0.2"/>
  <cols>
    <col min="1" max="1" width="8.140625" style="9" bestFit="1" customWidth="1"/>
    <col min="2" max="2" width="17.28515625" style="9" customWidth="1"/>
    <col min="3" max="3" width="14.42578125" style="10" bestFit="1" customWidth="1"/>
    <col min="4" max="4" width="18.7109375" style="11" customWidth="1"/>
    <col min="5" max="5" width="12.28515625" style="10" customWidth="1"/>
    <col min="6" max="6" width="8.7109375" style="10" customWidth="1"/>
    <col min="7" max="7" width="7.7109375" style="10" customWidth="1"/>
    <col min="8" max="8" width="11.5703125" style="54" customWidth="1"/>
    <col min="9" max="10" width="15.7109375" style="12" customWidth="1"/>
    <col min="11" max="11" width="7.85546875" style="9" bestFit="1" customWidth="1"/>
    <col min="12" max="12" width="13.140625" style="9" customWidth="1"/>
    <col min="13" max="16384" width="9.140625" style="9"/>
  </cols>
  <sheetData>
    <row r="1" spans="1:15" ht="36.75" customHeight="1" x14ac:dyDescent="0.2">
      <c r="A1" s="66" t="s">
        <v>180</v>
      </c>
      <c r="B1" s="67"/>
      <c r="C1" s="67"/>
      <c r="D1" s="67"/>
      <c r="E1" s="67"/>
      <c r="F1" s="67"/>
      <c r="G1" s="67"/>
      <c r="H1" s="67"/>
      <c r="I1" s="67"/>
      <c r="J1" s="67"/>
    </row>
    <row r="2" spans="1:15" x14ac:dyDescent="0.2">
      <c r="A2" s="68" t="s">
        <v>149</v>
      </c>
      <c r="B2" s="68"/>
      <c r="C2" s="68"/>
      <c r="D2" s="68"/>
      <c r="E2" s="68"/>
      <c r="F2" s="68"/>
      <c r="G2" s="68"/>
      <c r="H2" s="68"/>
      <c r="I2" s="68"/>
      <c r="J2" s="67"/>
    </row>
    <row r="3" spans="1:15" x14ac:dyDescent="0.2">
      <c r="A3" s="5" t="s">
        <v>150</v>
      </c>
      <c r="B3" s="3"/>
      <c r="C3" s="3"/>
      <c r="D3" s="3"/>
      <c r="E3" s="4"/>
      <c r="F3" s="3"/>
      <c r="G3" s="4"/>
      <c r="H3" s="53"/>
      <c r="I3" s="4"/>
      <c r="J3" s="4"/>
      <c r="K3" s="8"/>
      <c r="L3" s="7"/>
    </row>
    <row r="4" spans="1:15" x14ac:dyDescent="0.2">
      <c r="A4" s="6"/>
      <c r="B4" s="69" t="s">
        <v>152</v>
      </c>
      <c r="C4" s="69"/>
      <c r="D4" s="69"/>
      <c r="E4" s="69"/>
      <c r="F4" s="69"/>
      <c r="G4" s="69"/>
      <c r="H4" s="69"/>
      <c r="I4" s="69"/>
      <c r="J4" s="69"/>
      <c r="K4" s="70"/>
      <c r="L4" s="7"/>
    </row>
    <row r="5" spans="1:15" x14ac:dyDescent="0.2">
      <c r="K5" s="13"/>
      <c r="L5" s="14"/>
    </row>
    <row r="6" spans="1:15" ht="89.25" x14ac:dyDescent="0.2">
      <c r="A6" s="47" t="s">
        <v>151</v>
      </c>
      <c r="B6" s="36" t="s">
        <v>166</v>
      </c>
      <c r="C6" s="90" t="s">
        <v>184</v>
      </c>
      <c r="D6" s="91"/>
      <c r="E6" s="36" t="s">
        <v>137</v>
      </c>
      <c r="F6" s="48" t="s">
        <v>155</v>
      </c>
      <c r="G6" s="49" t="s">
        <v>156</v>
      </c>
      <c r="H6" s="37" t="s">
        <v>157</v>
      </c>
      <c r="I6" s="38" t="s">
        <v>158</v>
      </c>
      <c r="J6" s="38" t="s">
        <v>179</v>
      </c>
      <c r="K6" s="15" t="s">
        <v>144</v>
      </c>
      <c r="L6" s="14" t="s">
        <v>144</v>
      </c>
      <c r="O6" s="9" t="s">
        <v>144</v>
      </c>
    </row>
    <row r="7" spans="1:15" x14ac:dyDescent="0.2">
      <c r="A7" s="44">
        <v>1</v>
      </c>
      <c r="B7" s="44">
        <v>2</v>
      </c>
      <c r="C7" s="44">
        <v>3</v>
      </c>
      <c r="D7" s="45">
        <v>4</v>
      </c>
      <c r="E7" s="44">
        <v>5</v>
      </c>
      <c r="F7" s="44">
        <v>6</v>
      </c>
      <c r="G7" s="44">
        <v>7</v>
      </c>
      <c r="H7" s="46">
        <v>8</v>
      </c>
      <c r="I7" s="46">
        <v>9</v>
      </c>
      <c r="J7" s="46">
        <v>10</v>
      </c>
      <c r="K7" s="13"/>
      <c r="L7" s="14"/>
    </row>
    <row r="8" spans="1:15" x14ac:dyDescent="0.2">
      <c r="A8" s="86">
        <v>1</v>
      </c>
      <c r="B8" s="86" t="s">
        <v>170</v>
      </c>
      <c r="C8" s="39" t="s">
        <v>142</v>
      </c>
      <c r="D8" s="40" t="s">
        <v>33</v>
      </c>
      <c r="E8" s="41" t="s">
        <v>32</v>
      </c>
      <c r="F8" s="42">
        <v>2980</v>
      </c>
      <c r="G8" s="43">
        <f>F8/10000</f>
        <v>0.29799999999999999</v>
      </c>
      <c r="H8" s="81">
        <f>SUM(F8:F31)</f>
        <v>588600</v>
      </c>
      <c r="I8" s="83">
        <f>SUM(G8:G31)</f>
        <v>58.86</v>
      </c>
      <c r="J8" s="92"/>
    </row>
    <row r="9" spans="1:15" x14ac:dyDescent="0.2">
      <c r="A9" s="80"/>
      <c r="B9" s="80"/>
      <c r="C9" s="16" t="s">
        <v>142</v>
      </c>
      <c r="D9" s="17" t="s">
        <v>34</v>
      </c>
      <c r="E9" s="18" t="s">
        <v>32</v>
      </c>
      <c r="F9" s="19">
        <v>3380</v>
      </c>
      <c r="G9" s="20">
        <f t="shared" ref="G9:G71" si="0">F9/10000</f>
        <v>0.33800000000000002</v>
      </c>
      <c r="H9" s="82"/>
      <c r="I9" s="84"/>
      <c r="J9" s="93"/>
    </row>
    <row r="10" spans="1:15" x14ac:dyDescent="0.2">
      <c r="A10" s="80"/>
      <c r="B10" s="80"/>
      <c r="C10" s="16" t="s">
        <v>142</v>
      </c>
      <c r="D10" s="17" t="s">
        <v>35</v>
      </c>
      <c r="E10" s="18" t="s">
        <v>32</v>
      </c>
      <c r="F10" s="19">
        <v>4950</v>
      </c>
      <c r="G10" s="20">
        <f t="shared" si="0"/>
        <v>0.495</v>
      </c>
      <c r="H10" s="82"/>
      <c r="I10" s="84"/>
      <c r="J10" s="93"/>
    </row>
    <row r="11" spans="1:15" x14ac:dyDescent="0.2">
      <c r="A11" s="80"/>
      <c r="B11" s="80"/>
      <c r="C11" s="16" t="s">
        <v>142</v>
      </c>
      <c r="D11" s="17" t="s">
        <v>36</v>
      </c>
      <c r="E11" s="18" t="s">
        <v>32</v>
      </c>
      <c r="F11" s="19">
        <v>16550</v>
      </c>
      <c r="G11" s="20">
        <f t="shared" si="0"/>
        <v>1.655</v>
      </c>
      <c r="H11" s="82"/>
      <c r="I11" s="84"/>
      <c r="J11" s="93"/>
    </row>
    <row r="12" spans="1:15" x14ac:dyDescent="0.2">
      <c r="A12" s="80"/>
      <c r="B12" s="80"/>
      <c r="C12" s="16" t="s">
        <v>146</v>
      </c>
      <c r="D12" s="17" t="s">
        <v>37</v>
      </c>
      <c r="E12" s="18" t="s">
        <v>32</v>
      </c>
      <c r="F12" s="19">
        <v>57930</v>
      </c>
      <c r="G12" s="20">
        <f t="shared" si="0"/>
        <v>5.7930000000000001</v>
      </c>
      <c r="H12" s="82"/>
      <c r="I12" s="84"/>
      <c r="J12" s="93"/>
    </row>
    <row r="13" spans="1:15" x14ac:dyDescent="0.2">
      <c r="A13" s="80"/>
      <c r="B13" s="80"/>
      <c r="C13" s="16" t="s">
        <v>142</v>
      </c>
      <c r="D13" s="17" t="s">
        <v>38</v>
      </c>
      <c r="E13" s="18" t="s">
        <v>32</v>
      </c>
      <c r="F13" s="19">
        <v>3070</v>
      </c>
      <c r="G13" s="20">
        <f t="shared" si="0"/>
        <v>0.307</v>
      </c>
      <c r="H13" s="82"/>
      <c r="I13" s="84"/>
      <c r="J13" s="93"/>
    </row>
    <row r="14" spans="1:15" ht="25.5" x14ac:dyDescent="0.2">
      <c r="A14" s="80"/>
      <c r="B14" s="80"/>
      <c r="C14" s="21" t="s">
        <v>138</v>
      </c>
      <c r="D14" s="17" t="s">
        <v>139</v>
      </c>
      <c r="E14" s="18" t="s">
        <v>32</v>
      </c>
      <c r="F14" s="56">
        <v>50000</v>
      </c>
      <c r="G14" s="57">
        <f t="shared" si="0"/>
        <v>5</v>
      </c>
      <c r="H14" s="82"/>
      <c r="I14" s="84"/>
      <c r="J14" s="93"/>
    </row>
    <row r="15" spans="1:15" x14ac:dyDescent="0.2">
      <c r="A15" s="80"/>
      <c r="B15" s="80"/>
      <c r="C15" s="16" t="s">
        <v>142</v>
      </c>
      <c r="D15" s="17" t="s">
        <v>39</v>
      </c>
      <c r="E15" s="18" t="s">
        <v>32</v>
      </c>
      <c r="F15" s="19">
        <v>56490</v>
      </c>
      <c r="G15" s="20">
        <f t="shared" si="0"/>
        <v>5.649</v>
      </c>
      <c r="H15" s="82"/>
      <c r="I15" s="84"/>
      <c r="J15" s="93"/>
    </row>
    <row r="16" spans="1:15" x14ac:dyDescent="0.2">
      <c r="A16" s="80"/>
      <c r="B16" s="80"/>
      <c r="C16" s="16" t="s">
        <v>146</v>
      </c>
      <c r="D16" s="17" t="s">
        <v>40</v>
      </c>
      <c r="E16" s="18" t="s">
        <v>32</v>
      </c>
      <c r="F16" s="19">
        <v>83380</v>
      </c>
      <c r="G16" s="20">
        <f t="shared" si="0"/>
        <v>8.3379999999999992</v>
      </c>
      <c r="H16" s="82"/>
      <c r="I16" s="84"/>
      <c r="J16" s="93"/>
    </row>
    <row r="17" spans="1:10" x14ac:dyDescent="0.2">
      <c r="A17" s="80"/>
      <c r="B17" s="80"/>
      <c r="C17" s="16" t="s">
        <v>142</v>
      </c>
      <c r="D17" s="17" t="s">
        <v>41</v>
      </c>
      <c r="E17" s="18" t="s">
        <v>32</v>
      </c>
      <c r="F17" s="19">
        <v>1740</v>
      </c>
      <c r="G17" s="20">
        <f t="shared" si="0"/>
        <v>0.17399999999999999</v>
      </c>
      <c r="H17" s="82"/>
      <c r="I17" s="84"/>
      <c r="J17" s="93"/>
    </row>
    <row r="18" spans="1:10" x14ac:dyDescent="0.2">
      <c r="A18" s="80"/>
      <c r="B18" s="80"/>
      <c r="C18" s="16" t="s">
        <v>142</v>
      </c>
      <c r="D18" s="60" t="s">
        <v>164</v>
      </c>
      <c r="E18" s="18" t="s">
        <v>32</v>
      </c>
      <c r="F18" s="19">
        <v>38620</v>
      </c>
      <c r="G18" s="20">
        <f t="shared" si="0"/>
        <v>3.8620000000000001</v>
      </c>
      <c r="H18" s="82"/>
      <c r="I18" s="84"/>
      <c r="J18" s="93"/>
    </row>
    <row r="19" spans="1:10" x14ac:dyDescent="0.2">
      <c r="A19" s="80"/>
      <c r="B19" s="80"/>
      <c r="C19" s="16" t="s">
        <v>145</v>
      </c>
      <c r="D19" s="17" t="s">
        <v>42</v>
      </c>
      <c r="E19" s="18" t="s">
        <v>32</v>
      </c>
      <c r="F19" s="19">
        <v>33510</v>
      </c>
      <c r="G19" s="20">
        <f t="shared" si="0"/>
        <v>3.351</v>
      </c>
      <c r="H19" s="82"/>
      <c r="I19" s="84"/>
      <c r="J19" s="93"/>
    </row>
    <row r="20" spans="1:10" x14ac:dyDescent="0.2">
      <c r="A20" s="80"/>
      <c r="B20" s="80"/>
      <c r="C20" s="16" t="s">
        <v>142</v>
      </c>
      <c r="D20" s="17" t="s">
        <v>43</v>
      </c>
      <c r="E20" s="18" t="s">
        <v>32</v>
      </c>
      <c r="F20" s="19">
        <v>1520</v>
      </c>
      <c r="G20" s="20">
        <f t="shared" si="0"/>
        <v>0.152</v>
      </c>
      <c r="H20" s="82"/>
      <c r="I20" s="84"/>
      <c r="J20" s="93"/>
    </row>
    <row r="21" spans="1:10" x14ac:dyDescent="0.2">
      <c r="A21" s="80"/>
      <c r="B21" s="80"/>
      <c r="C21" s="16" t="s">
        <v>142</v>
      </c>
      <c r="D21" s="17" t="s">
        <v>44</v>
      </c>
      <c r="E21" s="18" t="s">
        <v>32</v>
      </c>
      <c r="F21" s="19">
        <v>11370</v>
      </c>
      <c r="G21" s="20">
        <f t="shared" si="0"/>
        <v>1.137</v>
      </c>
      <c r="H21" s="82"/>
      <c r="I21" s="84"/>
      <c r="J21" s="93"/>
    </row>
    <row r="22" spans="1:10" x14ac:dyDescent="0.2">
      <c r="A22" s="80"/>
      <c r="B22" s="80"/>
      <c r="C22" s="16" t="s">
        <v>142</v>
      </c>
      <c r="D22" s="17" t="s">
        <v>45</v>
      </c>
      <c r="E22" s="18" t="s">
        <v>32</v>
      </c>
      <c r="F22" s="19">
        <v>560</v>
      </c>
      <c r="G22" s="20">
        <f t="shared" si="0"/>
        <v>5.6000000000000001E-2</v>
      </c>
      <c r="H22" s="82"/>
      <c r="I22" s="84"/>
      <c r="J22" s="93"/>
    </row>
    <row r="23" spans="1:10" x14ac:dyDescent="0.2">
      <c r="A23" s="80"/>
      <c r="B23" s="80"/>
      <c r="C23" s="16" t="s">
        <v>145</v>
      </c>
      <c r="D23" s="17" t="s">
        <v>46</v>
      </c>
      <c r="E23" s="18" t="s">
        <v>32</v>
      </c>
      <c r="F23" s="19">
        <v>5980</v>
      </c>
      <c r="G23" s="20">
        <f t="shared" si="0"/>
        <v>0.59799999999999998</v>
      </c>
      <c r="H23" s="82"/>
      <c r="I23" s="84"/>
      <c r="J23" s="93"/>
    </row>
    <row r="24" spans="1:10" x14ac:dyDescent="0.2">
      <c r="A24" s="80"/>
      <c r="B24" s="80"/>
      <c r="C24" s="16" t="s">
        <v>142</v>
      </c>
      <c r="D24" s="17" t="s">
        <v>47</v>
      </c>
      <c r="E24" s="18" t="s">
        <v>32</v>
      </c>
      <c r="F24" s="19">
        <v>4530</v>
      </c>
      <c r="G24" s="20">
        <f t="shared" si="0"/>
        <v>0.45300000000000001</v>
      </c>
      <c r="H24" s="82"/>
      <c r="I24" s="84"/>
      <c r="J24" s="93"/>
    </row>
    <row r="25" spans="1:10" x14ac:dyDescent="0.2">
      <c r="A25" s="80"/>
      <c r="B25" s="80"/>
      <c r="C25" s="16" t="s">
        <v>145</v>
      </c>
      <c r="D25" s="17" t="s">
        <v>48</v>
      </c>
      <c r="E25" s="18" t="s">
        <v>32</v>
      </c>
      <c r="F25" s="19">
        <v>6770</v>
      </c>
      <c r="G25" s="20">
        <f t="shared" si="0"/>
        <v>0.67700000000000005</v>
      </c>
      <c r="H25" s="82"/>
      <c r="I25" s="84"/>
      <c r="J25" s="93"/>
    </row>
    <row r="26" spans="1:10" x14ac:dyDescent="0.2">
      <c r="A26" s="80"/>
      <c r="B26" s="80"/>
      <c r="C26" s="16" t="s">
        <v>145</v>
      </c>
      <c r="D26" s="17" t="s">
        <v>49</v>
      </c>
      <c r="E26" s="18" t="s">
        <v>32</v>
      </c>
      <c r="F26" s="19">
        <v>29450</v>
      </c>
      <c r="G26" s="20">
        <f t="shared" si="0"/>
        <v>2.9449999999999998</v>
      </c>
      <c r="H26" s="82"/>
      <c r="I26" s="84"/>
      <c r="J26" s="93"/>
    </row>
    <row r="27" spans="1:10" x14ac:dyDescent="0.2">
      <c r="A27" s="80"/>
      <c r="B27" s="80"/>
      <c r="C27" s="16" t="s">
        <v>142</v>
      </c>
      <c r="D27" s="17" t="s">
        <v>50</v>
      </c>
      <c r="E27" s="18" t="s">
        <v>32</v>
      </c>
      <c r="F27" s="19">
        <v>1620</v>
      </c>
      <c r="G27" s="20">
        <f t="shared" si="0"/>
        <v>0.16200000000000001</v>
      </c>
      <c r="H27" s="82"/>
      <c r="I27" s="84"/>
      <c r="J27" s="93"/>
    </row>
    <row r="28" spans="1:10" x14ac:dyDescent="0.2">
      <c r="A28" s="80"/>
      <c r="B28" s="80"/>
      <c r="C28" s="16" t="s">
        <v>145</v>
      </c>
      <c r="D28" s="17" t="s">
        <v>0</v>
      </c>
      <c r="E28" s="18" t="s">
        <v>51</v>
      </c>
      <c r="F28" s="19">
        <v>33400</v>
      </c>
      <c r="G28" s="20">
        <f t="shared" si="0"/>
        <v>3.34</v>
      </c>
      <c r="H28" s="82"/>
      <c r="I28" s="84"/>
      <c r="J28" s="93"/>
    </row>
    <row r="29" spans="1:10" x14ac:dyDescent="0.2">
      <c r="A29" s="80"/>
      <c r="B29" s="80"/>
      <c r="C29" s="16" t="s">
        <v>142</v>
      </c>
      <c r="D29" s="17" t="s">
        <v>52</v>
      </c>
      <c r="E29" s="18" t="s">
        <v>51</v>
      </c>
      <c r="F29" s="19">
        <v>1400</v>
      </c>
      <c r="G29" s="20">
        <f t="shared" si="0"/>
        <v>0.14000000000000001</v>
      </c>
      <c r="H29" s="82"/>
      <c r="I29" s="84"/>
      <c r="J29" s="93"/>
    </row>
    <row r="30" spans="1:10" x14ac:dyDescent="0.2">
      <c r="A30" s="80"/>
      <c r="B30" s="80"/>
      <c r="C30" s="16" t="s">
        <v>145</v>
      </c>
      <c r="D30" s="17" t="s">
        <v>53</v>
      </c>
      <c r="E30" s="18" t="s">
        <v>51</v>
      </c>
      <c r="F30" s="19">
        <v>39400</v>
      </c>
      <c r="G30" s="20">
        <f t="shared" si="0"/>
        <v>3.94</v>
      </c>
      <c r="H30" s="82"/>
      <c r="I30" s="84"/>
      <c r="J30" s="93"/>
    </row>
    <row r="31" spans="1:10" x14ac:dyDescent="0.2">
      <c r="A31" s="80"/>
      <c r="B31" s="80"/>
      <c r="C31" s="16" t="s">
        <v>146</v>
      </c>
      <c r="D31" s="17" t="s">
        <v>53</v>
      </c>
      <c r="E31" s="18" t="s">
        <v>51</v>
      </c>
      <c r="F31" s="19">
        <v>100000</v>
      </c>
      <c r="G31" s="20">
        <f t="shared" si="0"/>
        <v>10</v>
      </c>
      <c r="H31" s="82"/>
      <c r="I31" s="84"/>
      <c r="J31" s="93"/>
    </row>
    <row r="32" spans="1:10" x14ac:dyDescent="0.2">
      <c r="A32" s="80">
        <v>2</v>
      </c>
      <c r="B32" s="80" t="s">
        <v>175</v>
      </c>
      <c r="C32" s="16" t="s">
        <v>145</v>
      </c>
      <c r="D32" s="17" t="s">
        <v>54</v>
      </c>
      <c r="E32" s="18" t="s">
        <v>32</v>
      </c>
      <c r="F32" s="19">
        <v>11200</v>
      </c>
      <c r="G32" s="20">
        <f t="shared" si="0"/>
        <v>1.1200000000000001</v>
      </c>
      <c r="H32" s="82">
        <f>SUM(F32:F51)</f>
        <v>354780</v>
      </c>
      <c r="I32" s="84">
        <f>SUM(G32:G51)</f>
        <v>35.478000000000002</v>
      </c>
      <c r="J32" s="84"/>
    </row>
    <row r="33" spans="1:10" x14ac:dyDescent="0.2">
      <c r="A33" s="80"/>
      <c r="B33" s="80"/>
      <c r="C33" s="16" t="s">
        <v>145</v>
      </c>
      <c r="D33" s="17" t="s">
        <v>55</v>
      </c>
      <c r="E33" s="18" t="s">
        <v>32</v>
      </c>
      <c r="F33" s="19">
        <v>2030</v>
      </c>
      <c r="G33" s="20">
        <f t="shared" si="0"/>
        <v>0.20300000000000001</v>
      </c>
      <c r="H33" s="82"/>
      <c r="I33" s="84"/>
      <c r="J33" s="84"/>
    </row>
    <row r="34" spans="1:10" x14ac:dyDescent="0.2">
      <c r="A34" s="80"/>
      <c r="B34" s="80"/>
      <c r="C34" s="16" t="s">
        <v>146</v>
      </c>
      <c r="D34" s="17" t="s">
        <v>56</v>
      </c>
      <c r="E34" s="18" t="s">
        <v>32</v>
      </c>
      <c r="F34" s="19">
        <v>9120</v>
      </c>
      <c r="G34" s="20">
        <f t="shared" si="0"/>
        <v>0.91200000000000003</v>
      </c>
      <c r="H34" s="82"/>
      <c r="I34" s="84"/>
      <c r="J34" s="84"/>
    </row>
    <row r="35" spans="1:10" x14ac:dyDescent="0.2">
      <c r="A35" s="80"/>
      <c r="B35" s="80"/>
      <c r="C35" s="16" t="s">
        <v>146</v>
      </c>
      <c r="D35" s="17" t="s">
        <v>57</v>
      </c>
      <c r="E35" s="18" t="s">
        <v>32</v>
      </c>
      <c r="F35" s="19">
        <v>33150</v>
      </c>
      <c r="G35" s="20">
        <f t="shared" si="0"/>
        <v>3.3149999999999999</v>
      </c>
      <c r="H35" s="82"/>
      <c r="I35" s="84"/>
      <c r="J35" s="84"/>
    </row>
    <row r="36" spans="1:10" x14ac:dyDescent="0.2">
      <c r="A36" s="80"/>
      <c r="B36" s="80"/>
      <c r="C36" s="16" t="s">
        <v>142</v>
      </c>
      <c r="D36" s="17" t="s">
        <v>58</v>
      </c>
      <c r="E36" s="18" t="s">
        <v>32</v>
      </c>
      <c r="F36" s="19">
        <v>3570</v>
      </c>
      <c r="G36" s="20">
        <f t="shared" si="0"/>
        <v>0.35699999999999998</v>
      </c>
      <c r="H36" s="82"/>
      <c r="I36" s="84"/>
      <c r="J36" s="84"/>
    </row>
    <row r="37" spans="1:10" x14ac:dyDescent="0.2">
      <c r="A37" s="80"/>
      <c r="B37" s="80"/>
      <c r="C37" s="16" t="s">
        <v>146</v>
      </c>
      <c r="D37" s="17" t="s">
        <v>59</v>
      </c>
      <c r="E37" s="18" t="s">
        <v>32</v>
      </c>
      <c r="F37" s="19">
        <v>124220</v>
      </c>
      <c r="G37" s="20">
        <f t="shared" si="0"/>
        <v>12.422000000000001</v>
      </c>
      <c r="H37" s="82"/>
      <c r="I37" s="84"/>
      <c r="J37" s="84"/>
    </row>
    <row r="38" spans="1:10" x14ac:dyDescent="0.2">
      <c r="A38" s="80"/>
      <c r="B38" s="80"/>
      <c r="C38" s="16" t="s">
        <v>145</v>
      </c>
      <c r="D38" s="17" t="s">
        <v>60</v>
      </c>
      <c r="E38" s="18" t="s">
        <v>32</v>
      </c>
      <c r="F38" s="19">
        <v>31950</v>
      </c>
      <c r="G38" s="20">
        <f t="shared" si="0"/>
        <v>3.1949999999999998</v>
      </c>
      <c r="H38" s="82"/>
      <c r="I38" s="84"/>
      <c r="J38" s="84"/>
    </row>
    <row r="39" spans="1:10" x14ac:dyDescent="0.2">
      <c r="A39" s="80"/>
      <c r="B39" s="80"/>
      <c r="C39" s="16" t="s">
        <v>145</v>
      </c>
      <c r="D39" s="17" t="s">
        <v>61</v>
      </c>
      <c r="E39" s="18" t="s">
        <v>32</v>
      </c>
      <c r="F39" s="19">
        <v>4610</v>
      </c>
      <c r="G39" s="20">
        <f t="shared" si="0"/>
        <v>0.46100000000000002</v>
      </c>
      <c r="H39" s="82"/>
      <c r="I39" s="84"/>
      <c r="J39" s="84"/>
    </row>
    <row r="40" spans="1:10" x14ac:dyDescent="0.2">
      <c r="A40" s="80"/>
      <c r="B40" s="80"/>
      <c r="C40" s="16" t="s">
        <v>142</v>
      </c>
      <c r="D40" s="17" t="s">
        <v>62</v>
      </c>
      <c r="E40" s="18" t="s">
        <v>32</v>
      </c>
      <c r="F40" s="19">
        <v>1680</v>
      </c>
      <c r="G40" s="20">
        <f t="shared" si="0"/>
        <v>0.16800000000000001</v>
      </c>
      <c r="H40" s="82"/>
      <c r="I40" s="84"/>
      <c r="J40" s="84"/>
    </row>
    <row r="41" spans="1:10" x14ac:dyDescent="0.2">
      <c r="A41" s="80"/>
      <c r="B41" s="80"/>
      <c r="C41" s="16" t="s">
        <v>145</v>
      </c>
      <c r="D41" s="17" t="s">
        <v>63</v>
      </c>
      <c r="E41" s="18" t="s">
        <v>32</v>
      </c>
      <c r="F41" s="19">
        <v>2430</v>
      </c>
      <c r="G41" s="20">
        <f t="shared" si="0"/>
        <v>0.24299999999999999</v>
      </c>
      <c r="H41" s="82"/>
      <c r="I41" s="84"/>
      <c r="J41" s="84"/>
    </row>
    <row r="42" spans="1:10" x14ac:dyDescent="0.2">
      <c r="A42" s="80"/>
      <c r="B42" s="80"/>
      <c r="C42" s="16" t="s">
        <v>146</v>
      </c>
      <c r="D42" s="17" t="s">
        <v>64</v>
      </c>
      <c r="E42" s="18" t="s">
        <v>32</v>
      </c>
      <c r="F42" s="19">
        <v>94180</v>
      </c>
      <c r="G42" s="20">
        <f t="shared" si="0"/>
        <v>9.4179999999999993</v>
      </c>
      <c r="H42" s="82"/>
      <c r="I42" s="84"/>
      <c r="J42" s="84"/>
    </row>
    <row r="43" spans="1:10" x14ac:dyDescent="0.2">
      <c r="A43" s="80"/>
      <c r="B43" s="80"/>
      <c r="C43" s="16" t="s">
        <v>145</v>
      </c>
      <c r="D43" s="17" t="s">
        <v>65</v>
      </c>
      <c r="E43" s="18" t="s">
        <v>32</v>
      </c>
      <c r="F43" s="19">
        <v>920</v>
      </c>
      <c r="G43" s="20">
        <f t="shared" si="0"/>
        <v>9.1999999999999998E-2</v>
      </c>
      <c r="H43" s="82"/>
      <c r="I43" s="84"/>
      <c r="J43" s="84"/>
    </row>
    <row r="44" spans="1:10" x14ac:dyDescent="0.2">
      <c r="A44" s="80"/>
      <c r="B44" s="80"/>
      <c r="C44" s="16" t="s">
        <v>145</v>
      </c>
      <c r="D44" s="17" t="s">
        <v>66</v>
      </c>
      <c r="E44" s="18" t="s">
        <v>32</v>
      </c>
      <c r="F44" s="19">
        <v>8580</v>
      </c>
      <c r="G44" s="20">
        <f t="shared" si="0"/>
        <v>0.85799999999999998</v>
      </c>
      <c r="H44" s="82"/>
      <c r="I44" s="84"/>
      <c r="J44" s="84"/>
    </row>
    <row r="45" spans="1:10" x14ac:dyDescent="0.2">
      <c r="A45" s="80"/>
      <c r="B45" s="80"/>
      <c r="C45" s="16" t="s">
        <v>145</v>
      </c>
      <c r="D45" s="17" t="s">
        <v>67</v>
      </c>
      <c r="E45" s="18" t="s">
        <v>32</v>
      </c>
      <c r="F45" s="19">
        <v>2420</v>
      </c>
      <c r="G45" s="20">
        <f t="shared" si="0"/>
        <v>0.24199999999999999</v>
      </c>
      <c r="H45" s="82"/>
      <c r="I45" s="84"/>
      <c r="J45" s="84"/>
    </row>
    <row r="46" spans="1:10" x14ac:dyDescent="0.2">
      <c r="A46" s="80"/>
      <c r="B46" s="80"/>
      <c r="C46" s="16" t="s">
        <v>145</v>
      </c>
      <c r="D46" s="17" t="s">
        <v>68</v>
      </c>
      <c r="E46" s="18" t="s">
        <v>32</v>
      </c>
      <c r="F46" s="19">
        <v>6920</v>
      </c>
      <c r="G46" s="20">
        <f t="shared" si="0"/>
        <v>0.69199999999999995</v>
      </c>
      <c r="H46" s="82"/>
      <c r="I46" s="84"/>
      <c r="J46" s="84"/>
    </row>
    <row r="47" spans="1:10" x14ac:dyDescent="0.2">
      <c r="A47" s="80"/>
      <c r="B47" s="80"/>
      <c r="C47" s="16" t="s">
        <v>145</v>
      </c>
      <c r="D47" s="17" t="s">
        <v>69</v>
      </c>
      <c r="E47" s="18" t="s">
        <v>32</v>
      </c>
      <c r="F47" s="19">
        <v>1120</v>
      </c>
      <c r="G47" s="20">
        <f t="shared" si="0"/>
        <v>0.112</v>
      </c>
      <c r="H47" s="82"/>
      <c r="I47" s="84"/>
      <c r="J47" s="84"/>
    </row>
    <row r="48" spans="1:10" x14ac:dyDescent="0.2">
      <c r="A48" s="80"/>
      <c r="B48" s="80"/>
      <c r="C48" s="16" t="s">
        <v>145</v>
      </c>
      <c r="D48" s="17" t="s">
        <v>70</v>
      </c>
      <c r="E48" s="18" t="s">
        <v>32</v>
      </c>
      <c r="F48" s="19">
        <v>3590</v>
      </c>
      <c r="G48" s="20">
        <f t="shared" si="0"/>
        <v>0.35899999999999999</v>
      </c>
      <c r="H48" s="82"/>
      <c r="I48" s="84"/>
      <c r="J48" s="84"/>
    </row>
    <row r="49" spans="1:10" x14ac:dyDescent="0.2">
      <c r="A49" s="80"/>
      <c r="B49" s="80"/>
      <c r="C49" s="16" t="s">
        <v>142</v>
      </c>
      <c r="D49" s="17" t="s">
        <v>71</v>
      </c>
      <c r="E49" s="18" t="s">
        <v>32</v>
      </c>
      <c r="F49" s="19">
        <v>2800</v>
      </c>
      <c r="G49" s="20">
        <f t="shared" si="0"/>
        <v>0.28000000000000003</v>
      </c>
      <c r="H49" s="82"/>
      <c r="I49" s="84"/>
      <c r="J49" s="84"/>
    </row>
    <row r="50" spans="1:10" x14ac:dyDescent="0.2">
      <c r="A50" s="80"/>
      <c r="B50" s="80"/>
      <c r="C50" s="16" t="s">
        <v>145</v>
      </c>
      <c r="D50" s="17" t="s">
        <v>72</v>
      </c>
      <c r="E50" s="18" t="s">
        <v>32</v>
      </c>
      <c r="F50" s="19">
        <v>1760</v>
      </c>
      <c r="G50" s="20">
        <f t="shared" si="0"/>
        <v>0.17599999999999999</v>
      </c>
      <c r="H50" s="82"/>
      <c r="I50" s="84"/>
      <c r="J50" s="84"/>
    </row>
    <row r="51" spans="1:10" x14ac:dyDescent="0.2">
      <c r="A51" s="80"/>
      <c r="B51" s="80"/>
      <c r="C51" s="16" t="s">
        <v>145</v>
      </c>
      <c r="D51" s="17" t="s">
        <v>73</v>
      </c>
      <c r="E51" s="18" t="s">
        <v>32</v>
      </c>
      <c r="F51" s="19">
        <v>8530</v>
      </c>
      <c r="G51" s="20">
        <f t="shared" si="0"/>
        <v>0.85299999999999998</v>
      </c>
      <c r="H51" s="82"/>
      <c r="I51" s="84"/>
      <c r="J51" s="84"/>
    </row>
    <row r="52" spans="1:10" x14ac:dyDescent="0.2">
      <c r="A52" s="85">
        <v>3</v>
      </c>
      <c r="B52" s="85" t="s">
        <v>171</v>
      </c>
      <c r="C52" s="16" t="s">
        <v>142</v>
      </c>
      <c r="D52" s="17" t="s">
        <v>74</v>
      </c>
      <c r="E52" s="18" t="s">
        <v>32</v>
      </c>
      <c r="F52" s="19">
        <v>1460</v>
      </c>
      <c r="G52" s="20">
        <f t="shared" si="0"/>
        <v>0.14599999999999999</v>
      </c>
      <c r="H52" s="87">
        <f>SUM(F52:F63)</f>
        <v>81180</v>
      </c>
      <c r="I52" s="88">
        <f>SUM(G52:G63)</f>
        <v>8.1180000000000003</v>
      </c>
      <c r="J52" s="88"/>
    </row>
    <row r="53" spans="1:10" x14ac:dyDescent="0.2">
      <c r="A53" s="85"/>
      <c r="B53" s="85"/>
      <c r="C53" s="16" t="s">
        <v>142</v>
      </c>
      <c r="D53" s="17" t="s">
        <v>75</v>
      </c>
      <c r="E53" s="18" t="s">
        <v>32</v>
      </c>
      <c r="F53" s="19">
        <v>3980</v>
      </c>
      <c r="G53" s="20">
        <f t="shared" si="0"/>
        <v>0.39800000000000002</v>
      </c>
      <c r="H53" s="87"/>
      <c r="I53" s="88"/>
      <c r="J53" s="88"/>
    </row>
    <row r="54" spans="1:10" x14ac:dyDescent="0.2">
      <c r="A54" s="85"/>
      <c r="B54" s="85"/>
      <c r="C54" s="16" t="s">
        <v>142</v>
      </c>
      <c r="D54" s="17" t="s">
        <v>76</v>
      </c>
      <c r="E54" s="18" t="s">
        <v>32</v>
      </c>
      <c r="F54" s="19">
        <v>2570</v>
      </c>
      <c r="G54" s="20">
        <f t="shared" si="0"/>
        <v>0.25700000000000001</v>
      </c>
      <c r="H54" s="87"/>
      <c r="I54" s="88"/>
      <c r="J54" s="88"/>
    </row>
    <row r="55" spans="1:10" x14ac:dyDescent="0.2">
      <c r="A55" s="85"/>
      <c r="B55" s="85"/>
      <c r="C55" s="16" t="s">
        <v>145</v>
      </c>
      <c r="D55" s="17" t="s">
        <v>77</v>
      </c>
      <c r="E55" s="18" t="s">
        <v>32</v>
      </c>
      <c r="F55" s="19">
        <v>20580</v>
      </c>
      <c r="G55" s="20">
        <f t="shared" si="0"/>
        <v>2.0579999999999998</v>
      </c>
      <c r="H55" s="87"/>
      <c r="I55" s="88"/>
      <c r="J55" s="88"/>
    </row>
    <row r="56" spans="1:10" x14ac:dyDescent="0.2">
      <c r="A56" s="85"/>
      <c r="B56" s="85"/>
      <c r="C56" s="21" t="s">
        <v>142</v>
      </c>
      <c r="D56" s="17" t="s">
        <v>78</v>
      </c>
      <c r="E56" s="18" t="s">
        <v>32</v>
      </c>
      <c r="F56" s="19">
        <v>3210</v>
      </c>
      <c r="G56" s="20">
        <f t="shared" si="0"/>
        <v>0.32100000000000001</v>
      </c>
      <c r="H56" s="87"/>
      <c r="I56" s="88"/>
      <c r="J56" s="88"/>
    </row>
    <row r="57" spans="1:10" x14ac:dyDescent="0.2">
      <c r="A57" s="85"/>
      <c r="B57" s="85"/>
      <c r="C57" s="16" t="s">
        <v>145</v>
      </c>
      <c r="D57" s="17" t="s">
        <v>79</v>
      </c>
      <c r="E57" s="18" t="s">
        <v>32</v>
      </c>
      <c r="F57" s="19">
        <v>3770</v>
      </c>
      <c r="G57" s="20">
        <f t="shared" si="0"/>
        <v>0.377</v>
      </c>
      <c r="H57" s="87"/>
      <c r="I57" s="88"/>
      <c r="J57" s="88"/>
    </row>
    <row r="58" spans="1:10" x14ac:dyDescent="0.2">
      <c r="A58" s="85"/>
      <c r="B58" s="85"/>
      <c r="C58" s="62" t="s">
        <v>142</v>
      </c>
      <c r="D58" s="17" t="s">
        <v>80</v>
      </c>
      <c r="E58" s="18" t="s">
        <v>32</v>
      </c>
      <c r="F58" s="19">
        <v>2880</v>
      </c>
      <c r="G58" s="20">
        <f t="shared" si="0"/>
        <v>0.28799999999999998</v>
      </c>
      <c r="H58" s="87"/>
      <c r="I58" s="88"/>
      <c r="J58" s="88"/>
    </row>
    <row r="59" spans="1:10" x14ac:dyDescent="0.2">
      <c r="A59" s="85"/>
      <c r="B59" s="85"/>
      <c r="C59" s="16" t="s">
        <v>142</v>
      </c>
      <c r="D59" s="17" t="s">
        <v>81</v>
      </c>
      <c r="E59" s="18" t="s">
        <v>32</v>
      </c>
      <c r="F59" s="19">
        <v>7560</v>
      </c>
      <c r="G59" s="20">
        <f t="shared" si="0"/>
        <v>0.75600000000000001</v>
      </c>
      <c r="H59" s="87"/>
      <c r="I59" s="88"/>
      <c r="J59" s="88"/>
    </row>
    <row r="60" spans="1:10" x14ac:dyDescent="0.2">
      <c r="A60" s="85"/>
      <c r="B60" s="85"/>
      <c r="C60" s="16" t="s">
        <v>145</v>
      </c>
      <c r="D60" s="17" t="s">
        <v>82</v>
      </c>
      <c r="E60" s="18" t="s">
        <v>32</v>
      </c>
      <c r="F60" s="19">
        <v>28130</v>
      </c>
      <c r="G60" s="20">
        <f t="shared" si="0"/>
        <v>2.8130000000000002</v>
      </c>
      <c r="H60" s="87"/>
      <c r="I60" s="88"/>
      <c r="J60" s="88"/>
    </row>
    <row r="61" spans="1:10" x14ac:dyDescent="0.2">
      <c r="A61" s="85"/>
      <c r="B61" s="85"/>
      <c r="C61" s="16" t="s">
        <v>142</v>
      </c>
      <c r="D61" s="17" t="s">
        <v>83</v>
      </c>
      <c r="E61" s="18" t="s">
        <v>32</v>
      </c>
      <c r="F61" s="19">
        <v>1170</v>
      </c>
      <c r="G61" s="20">
        <f t="shared" si="0"/>
        <v>0.11700000000000001</v>
      </c>
      <c r="H61" s="87"/>
      <c r="I61" s="88"/>
      <c r="J61" s="88"/>
    </row>
    <row r="62" spans="1:10" x14ac:dyDescent="0.2">
      <c r="A62" s="85"/>
      <c r="B62" s="85"/>
      <c r="C62" s="16" t="s">
        <v>142</v>
      </c>
      <c r="D62" s="17" t="s">
        <v>84</v>
      </c>
      <c r="E62" s="18" t="s">
        <v>32</v>
      </c>
      <c r="F62" s="19">
        <v>2630</v>
      </c>
      <c r="G62" s="20">
        <f t="shared" si="0"/>
        <v>0.26300000000000001</v>
      </c>
      <c r="H62" s="87"/>
      <c r="I62" s="88"/>
      <c r="J62" s="88"/>
    </row>
    <row r="63" spans="1:10" x14ac:dyDescent="0.2">
      <c r="A63" s="86"/>
      <c r="B63" s="86"/>
      <c r="C63" s="16" t="s">
        <v>145</v>
      </c>
      <c r="D63" s="17" t="s">
        <v>85</v>
      </c>
      <c r="E63" s="18" t="s">
        <v>32</v>
      </c>
      <c r="F63" s="19">
        <v>3240</v>
      </c>
      <c r="G63" s="20">
        <f t="shared" si="0"/>
        <v>0.32400000000000001</v>
      </c>
      <c r="H63" s="81"/>
      <c r="I63" s="83"/>
      <c r="J63" s="83"/>
    </row>
    <row r="64" spans="1:10" x14ac:dyDescent="0.2">
      <c r="A64" s="80">
        <v>4</v>
      </c>
      <c r="B64" s="80" t="s">
        <v>172</v>
      </c>
      <c r="C64" s="16" t="s">
        <v>145</v>
      </c>
      <c r="D64" s="22" t="s">
        <v>87</v>
      </c>
      <c r="E64" s="18" t="s">
        <v>86</v>
      </c>
      <c r="F64" s="19">
        <v>2700</v>
      </c>
      <c r="G64" s="20">
        <f t="shared" si="0"/>
        <v>0.27</v>
      </c>
      <c r="H64" s="82">
        <f>SUM(F64:F65)</f>
        <v>72700</v>
      </c>
      <c r="I64" s="84">
        <f>SUM(G64:G65)</f>
        <v>7.27</v>
      </c>
      <c r="J64" s="84"/>
    </row>
    <row r="65" spans="1:10" x14ac:dyDescent="0.2">
      <c r="A65" s="80"/>
      <c r="B65" s="80"/>
      <c r="C65" s="16" t="s">
        <v>146</v>
      </c>
      <c r="D65" s="22" t="s">
        <v>88</v>
      </c>
      <c r="E65" s="18" t="s">
        <v>86</v>
      </c>
      <c r="F65" s="19">
        <v>70000</v>
      </c>
      <c r="G65" s="20">
        <f t="shared" si="0"/>
        <v>7</v>
      </c>
      <c r="H65" s="82"/>
      <c r="I65" s="84"/>
      <c r="J65" s="84"/>
    </row>
    <row r="66" spans="1:10" x14ac:dyDescent="0.2">
      <c r="A66" s="80">
        <v>5</v>
      </c>
      <c r="B66" s="80" t="s">
        <v>178</v>
      </c>
      <c r="C66" s="21" t="s">
        <v>143</v>
      </c>
      <c r="D66" s="23" t="s">
        <v>89</v>
      </c>
      <c r="E66" s="18" t="s">
        <v>86</v>
      </c>
      <c r="F66" s="19">
        <v>20000</v>
      </c>
      <c r="G66" s="20">
        <f t="shared" si="0"/>
        <v>2</v>
      </c>
      <c r="H66" s="81">
        <f>SUM(F66:F68)</f>
        <v>75000</v>
      </c>
      <c r="I66" s="83">
        <f>SUM(G66:G68)</f>
        <v>7.5</v>
      </c>
      <c r="J66" s="83"/>
    </row>
    <row r="67" spans="1:10" x14ac:dyDescent="0.2">
      <c r="A67" s="80"/>
      <c r="B67" s="80"/>
      <c r="C67" s="16" t="s">
        <v>145</v>
      </c>
      <c r="D67" s="22" t="s">
        <v>90</v>
      </c>
      <c r="E67" s="18" t="s">
        <v>86</v>
      </c>
      <c r="F67" s="19">
        <v>35000</v>
      </c>
      <c r="G67" s="20">
        <f t="shared" si="0"/>
        <v>3.5</v>
      </c>
      <c r="H67" s="82"/>
      <c r="I67" s="84"/>
      <c r="J67" s="84"/>
    </row>
    <row r="68" spans="1:10" ht="25.5" customHeight="1" x14ac:dyDescent="0.2">
      <c r="A68" s="80"/>
      <c r="B68" s="80"/>
      <c r="C68" s="16" t="s">
        <v>145</v>
      </c>
      <c r="D68" s="22" t="s">
        <v>91</v>
      </c>
      <c r="E68" s="18" t="s">
        <v>86</v>
      </c>
      <c r="F68" s="19">
        <v>20000</v>
      </c>
      <c r="G68" s="20">
        <f t="shared" si="0"/>
        <v>2</v>
      </c>
      <c r="H68" s="82"/>
      <c r="I68" s="84"/>
      <c r="J68" s="84"/>
    </row>
    <row r="69" spans="1:10" x14ac:dyDescent="0.2">
      <c r="A69" s="80">
        <v>6</v>
      </c>
      <c r="B69" s="80" t="s">
        <v>92</v>
      </c>
      <c r="C69" s="16" t="s">
        <v>145</v>
      </c>
      <c r="D69" s="23" t="s">
        <v>161</v>
      </c>
      <c r="E69" s="18" t="s">
        <v>86</v>
      </c>
      <c r="F69" s="19">
        <v>7500</v>
      </c>
      <c r="G69" s="20">
        <f t="shared" si="0"/>
        <v>0.75</v>
      </c>
      <c r="H69" s="82">
        <f>SUM(F69:F71)</f>
        <v>311500</v>
      </c>
      <c r="I69" s="84">
        <f>SUM(G69:G71)</f>
        <v>31.15</v>
      </c>
      <c r="J69" s="84"/>
    </row>
    <row r="70" spans="1:10" x14ac:dyDescent="0.2">
      <c r="A70" s="80"/>
      <c r="B70" s="80"/>
      <c r="C70" s="16" t="s">
        <v>146</v>
      </c>
      <c r="D70" s="17" t="s">
        <v>93</v>
      </c>
      <c r="E70" s="18" t="s">
        <v>86</v>
      </c>
      <c r="F70" s="19">
        <v>300000</v>
      </c>
      <c r="G70" s="20">
        <f t="shared" si="0"/>
        <v>30</v>
      </c>
      <c r="H70" s="82"/>
      <c r="I70" s="84"/>
      <c r="J70" s="84"/>
    </row>
    <row r="71" spans="1:10" x14ac:dyDescent="0.2">
      <c r="A71" s="80"/>
      <c r="B71" s="80"/>
      <c r="C71" s="16" t="s">
        <v>145</v>
      </c>
      <c r="D71" s="17" t="s">
        <v>94</v>
      </c>
      <c r="E71" s="18" t="s">
        <v>86</v>
      </c>
      <c r="F71" s="19">
        <v>4000</v>
      </c>
      <c r="G71" s="20">
        <f t="shared" si="0"/>
        <v>0.4</v>
      </c>
      <c r="H71" s="82"/>
      <c r="I71" s="84"/>
      <c r="J71" s="84"/>
    </row>
    <row r="72" spans="1:10" x14ac:dyDescent="0.2">
      <c r="A72" s="71">
        <v>7</v>
      </c>
      <c r="B72" s="71" t="s">
        <v>173</v>
      </c>
      <c r="C72" s="16" t="s">
        <v>145</v>
      </c>
      <c r="D72" s="22" t="s">
        <v>95</v>
      </c>
      <c r="E72" s="18" t="s">
        <v>32</v>
      </c>
      <c r="F72" s="19">
        <v>13440</v>
      </c>
      <c r="G72" s="20">
        <f t="shared" ref="G72:G128" si="1">F72/10000</f>
        <v>1.3440000000000001</v>
      </c>
      <c r="H72" s="72">
        <f>SUM(F72:F86)</f>
        <v>141040</v>
      </c>
      <c r="I72" s="73">
        <f>SUM(G72:G86)</f>
        <v>14.104000000000003</v>
      </c>
      <c r="J72" s="73"/>
    </row>
    <row r="73" spans="1:10" x14ac:dyDescent="0.2">
      <c r="A73" s="71"/>
      <c r="B73" s="71"/>
      <c r="C73" s="16" t="s">
        <v>145</v>
      </c>
      <c r="D73" s="22" t="s">
        <v>96</v>
      </c>
      <c r="E73" s="18" t="s">
        <v>32</v>
      </c>
      <c r="F73" s="19">
        <v>23980</v>
      </c>
      <c r="G73" s="20">
        <f t="shared" si="1"/>
        <v>2.3980000000000001</v>
      </c>
      <c r="H73" s="72"/>
      <c r="I73" s="73"/>
      <c r="J73" s="73"/>
    </row>
    <row r="74" spans="1:10" x14ac:dyDescent="0.2">
      <c r="A74" s="71"/>
      <c r="B74" s="71"/>
      <c r="C74" s="16" t="s">
        <v>145</v>
      </c>
      <c r="D74" s="22" t="s">
        <v>97</v>
      </c>
      <c r="E74" s="18" t="s">
        <v>32</v>
      </c>
      <c r="F74" s="19">
        <v>25320</v>
      </c>
      <c r="G74" s="20">
        <f t="shared" si="1"/>
        <v>2.532</v>
      </c>
      <c r="H74" s="72"/>
      <c r="I74" s="73"/>
      <c r="J74" s="73"/>
    </row>
    <row r="75" spans="1:10" ht="38.25" x14ac:dyDescent="0.2">
      <c r="A75" s="71"/>
      <c r="B75" s="71"/>
      <c r="C75" s="21" t="s">
        <v>138</v>
      </c>
      <c r="D75" s="22" t="s">
        <v>181</v>
      </c>
      <c r="E75" s="18" t="s">
        <v>32</v>
      </c>
      <c r="F75" s="19">
        <v>6940</v>
      </c>
      <c r="G75" s="20">
        <f t="shared" si="1"/>
        <v>0.69399999999999995</v>
      </c>
      <c r="H75" s="72"/>
      <c r="I75" s="73"/>
      <c r="J75" s="73"/>
    </row>
    <row r="76" spans="1:10" x14ac:dyDescent="0.2">
      <c r="A76" s="71"/>
      <c r="B76" s="71"/>
      <c r="C76" s="16" t="s">
        <v>142</v>
      </c>
      <c r="D76" s="22" t="s">
        <v>98</v>
      </c>
      <c r="E76" s="18" t="s">
        <v>32</v>
      </c>
      <c r="F76" s="19">
        <v>4500</v>
      </c>
      <c r="G76" s="20">
        <f t="shared" si="1"/>
        <v>0.45</v>
      </c>
      <c r="H76" s="72"/>
      <c r="I76" s="73"/>
      <c r="J76" s="73"/>
    </row>
    <row r="77" spans="1:10" x14ac:dyDescent="0.2">
      <c r="A77" s="71"/>
      <c r="B77" s="71"/>
      <c r="C77" s="16" t="s">
        <v>145</v>
      </c>
      <c r="D77" s="22" t="s">
        <v>99</v>
      </c>
      <c r="E77" s="18" t="s">
        <v>32</v>
      </c>
      <c r="F77" s="19">
        <v>4690</v>
      </c>
      <c r="G77" s="20">
        <f t="shared" si="1"/>
        <v>0.46899999999999997</v>
      </c>
      <c r="H77" s="72"/>
      <c r="I77" s="73"/>
      <c r="J77" s="73"/>
    </row>
    <row r="78" spans="1:10" ht="25.5" x14ac:dyDescent="0.2">
      <c r="A78" s="71"/>
      <c r="B78" s="71"/>
      <c r="C78" s="21" t="s">
        <v>138</v>
      </c>
      <c r="D78" s="22" t="s">
        <v>182</v>
      </c>
      <c r="E78" s="18" t="s">
        <v>32</v>
      </c>
      <c r="F78" s="19">
        <v>1140</v>
      </c>
      <c r="G78" s="20">
        <f t="shared" si="1"/>
        <v>0.114</v>
      </c>
      <c r="H78" s="72"/>
      <c r="I78" s="73"/>
      <c r="J78" s="73"/>
    </row>
    <row r="79" spans="1:10" x14ac:dyDescent="0.2">
      <c r="A79" s="71"/>
      <c r="B79" s="71"/>
      <c r="C79" s="16" t="s">
        <v>142</v>
      </c>
      <c r="D79" s="22" t="s">
        <v>100</v>
      </c>
      <c r="E79" s="18" t="s">
        <v>32</v>
      </c>
      <c r="F79" s="19">
        <v>6520</v>
      </c>
      <c r="G79" s="20">
        <f t="shared" si="1"/>
        <v>0.65200000000000002</v>
      </c>
      <c r="H79" s="72"/>
      <c r="I79" s="73"/>
      <c r="J79" s="73"/>
    </row>
    <row r="80" spans="1:10" x14ac:dyDescent="0.2">
      <c r="A80" s="71"/>
      <c r="B80" s="71"/>
      <c r="C80" s="16" t="s">
        <v>142</v>
      </c>
      <c r="D80" s="22" t="s">
        <v>101</v>
      </c>
      <c r="E80" s="18" t="s">
        <v>32</v>
      </c>
      <c r="F80" s="19">
        <v>7580</v>
      </c>
      <c r="G80" s="20">
        <f t="shared" si="1"/>
        <v>0.75800000000000001</v>
      </c>
      <c r="H80" s="72"/>
      <c r="I80" s="73"/>
      <c r="J80" s="73"/>
    </row>
    <row r="81" spans="1:10" x14ac:dyDescent="0.2">
      <c r="A81" s="71"/>
      <c r="B81" s="71"/>
      <c r="C81" s="16" t="s">
        <v>142</v>
      </c>
      <c r="D81" s="22" t="s">
        <v>102</v>
      </c>
      <c r="E81" s="18" t="s">
        <v>32</v>
      </c>
      <c r="F81" s="19">
        <v>4510</v>
      </c>
      <c r="G81" s="20">
        <f t="shared" si="1"/>
        <v>0.45100000000000001</v>
      </c>
      <c r="H81" s="72"/>
      <c r="I81" s="73"/>
      <c r="J81" s="73"/>
    </row>
    <row r="82" spans="1:10" x14ac:dyDescent="0.2">
      <c r="A82" s="71"/>
      <c r="B82" s="71"/>
      <c r="C82" s="16" t="s">
        <v>142</v>
      </c>
      <c r="D82" s="22" t="s">
        <v>103</v>
      </c>
      <c r="E82" s="18" t="s">
        <v>32</v>
      </c>
      <c r="F82" s="19">
        <v>11360</v>
      </c>
      <c r="G82" s="20">
        <f t="shared" si="1"/>
        <v>1.1359999999999999</v>
      </c>
      <c r="H82" s="72"/>
      <c r="I82" s="73"/>
      <c r="J82" s="73"/>
    </row>
    <row r="83" spans="1:10" x14ac:dyDescent="0.2">
      <c r="A83" s="71"/>
      <c r="B83" s="71"/>
      <c r="C83" s="16" t="s">
        <v>142</v>
      </c>
      <c r="D83" s="22" t="s">
        <v>104</v>
      </c>
      <c r="E83" s="18" t="s">
        <v>32</v>
      </c>
      <c r="F83" s="19">
        <v>7430</v>
      </c>
      <c r="G83" s="20">
        <f t="shared" si="1"/>
        <v>0.74299999999999999</v>
      </c>
      <c r="H83" s="72"/>
      <c r="I83" s="73"/>
      <c r="J83" s="73"/>
    </row>
    <row r="84" spans="1:10" x14ac:dyDescent="0.2">
      <c r="A84" s="71"/>
      <c r="B84" s="71"/>
      <c r="C84" s="16" t="s">
        <v>145</v>
      </c>
      <c r="D84" s="22" t="s">
        <v>105</v>
      </c>
      <c r="E84" s="18" t="s">
        <v>32</v>
      </c>
      <c r="F84" s="19">
        <v>10080</v>
      </c>
      <c r="G84" s="20">
        <f t="shared" si="1"/>
        <v>1.008</v>
      </c>
      <c r="H84" s="72"/>
      <c r="I84" s="73"/>
      <c r="J84" s="73"/>
    </row>
    <row r="85" spans="1:10" x14ac:dyDescent="0.2">
      <c r="A85" s="71"/>
      <c r="B85" s="71"/>
      <c r="C85" s="16" t="s">
        <v>142</v>
      </c>
      <c r="D85" s="22" t="s">
        <v>106</v>
      </c>
      <c r="E85" s="18" t="s">
        <v>32</v>
      </c>
      <c r="F85" s="19">
        <v>6860</v>
      </c>
      <c r="G85" s="20">
        <f t="shared" si="1"/>
        <v>0.68600000000000005</v>
      </c>
      <c r="H85" s="72"/>
      <c r="I85" s="73"/>
      <c r="J85" s="73"/>
    </row>
    <row r="86" spans="1:10" x14ac:dyDescent="0.2">
      <c r="A86" s="71"/>
      <c r="B86" s="71"/>
      <c r="C86" s="16" t="s">
        <v>145</v>
      </c>
      <c r="D86" s="22" t="s">
        <v>107</v>
      </c>
      <c r="E86" s="18" t="s">
        <v>32</v>
      </c>
      <c r="F86" s="19">
        <v>6690</v>
      </c>
      <c r="G86" s="20">
        <f t="shared" si="1"/>
        <v>0.66900000000000004</v>
      </c>
      <c r="H86" s="72"/>
      <c r="I86" s="73"/>
      <c r="J86" s="73"/>
    </row>
    <row r="87" spans="1:10" x14ac:dyDescent="0.2">
      <c r="A87" s="71">
        <v>8</v>
      </c>
      <c r="B87" s="71" t="s">
        <v>1</v>
      </c>
      <c r="C87" s="16" t="s">
        <v>141</v>
      </c>
      <c r="D87" s="24" t="s">
        <v>108</v>
      </c>
      <c r="E87" s="18" t="s">
        <v>51</v>
      </c>
      <c r="F87" s="19">
        <v>2100</v>
      </c>
      <c r="G87" s="20">
        <f t="shared" si="1"/>
        <v>0.21</v>
      </c>
      <c r="H87" s="72">
        <f>SUM(F87:F95)</f>
        <v>58900</v>
      </c>
      <c r="I87" s="73">
        <f>SUM(G87:G95)</f>
        <v>5.8900000000000006</v>
      </c>
      <c r="J87" s="73"/>
    </row>
    <row r="88" spans="1:10" x14ac:dyDescent="0.2">
      <c r="A88" s="71"/>
      <c r="B88" s="71"/>
      <c r="C88" s="16" t="s">
        <v>145</v>
      </c>
      <c r="D88" s="24" t="s">
        <v>2</v>
      </c>
      <c r="E88" s="18" t="s">
        <v>51</v>
      </c>
      <c r="F88" s="19">
        <v>3400</v>
      </c>
      <c r="G88" s="20">
        <f t="shared" si="1"/>
        <v>0.34</v>
      </c>
      <c r="H88" s="72"/>
      <c r="I88" s="73"/>
      <c r="J88" s="73"/>
    </row>
    <row r="89" spans="1:10" x14ac:dyDescent="0.2">
      <c r="A89" s="71"/>
      <c r="B89" s="71"/>
      <c r="C89" s="16" t="s">
        <v>145</v>
      </c>
      <c r="D89" s="24" t="s">
        <v>3</v>
      </c>
      <c r="E89" s="18" t="s">
        <v>51</v>
      </c>
      <c r="F89" s="19">
        <v>27000</v>
      </c>
      <c r="G89" s="20">
        <f t="shared" si="1"/>
        <v>2.7</v>
      </c>
      <c r="H89" s="72"/>
      <c r="I89" s="73"/>
      <c r="J89" s="73"/>
    </row>
    <row r="90" spans="1:10" x14ac:dyDescent="0.2">
      <c r="A90" s="71"/>
      <c r="B90" s="71"/>
      <c r="C90" s="16" t="s">
        <v>145</v>
      </c>
      <c r="D90" s="24" t="s">
        <v>4</v>
      </c>
      <c r="E90" s="18" t="s">
        <v>51</v>
      </c>
      <c r="F90" s="19">
        <v>3700</v>
      </c>
      <c r="G90" s="20">
        <f t="shared" si="1"/>
        <v>0.37</v>
      </c>
      <c r="H90" s="72"/>
      <c r="I90" s="73"/>
      <c r="J90" s="73"/>
    </row>
    <row r="91" spans="1:10" x14ac:dyDescent="0.2">
      <c r="A91" s="71"/>
      <c r="B91" s="71"/>
      <c r="C91" s="16" t="s">
        <v>141</v>
      </c>
      <c r="D91" s="24" t="s">
        <v>109</v>
      </c>
      <c r="E91" s="18" t="s">
        <v>51</v>
      </c>
      <c r="F91" s="19">
        <v>1300</v>
      </c>
      <c r="G91" s="20">
        <f t="shared" si="1"/>
        <v>0.13</v>
      </c>
      <c r="H91" s="72"/>
      <c r="I91" s="73"/>
      <c r="J91" s="73"/>
    </row>
    <row r="92" spans="1:10" x14ac:dyDescent="0.2">
      <c r="A92" s="71"/>
      <c r="B92" s="71"/>
      <c r="C92" s="16" t="s">
        <v>145</v>
      </c>
      <c r="D92" s="24" t="s">
        <v>5</v>
      </c>
      <c r="E92" s="18" t="s">
        <v>51</v>
      </c>
      <c r="F92" s="19">
        <v>5000</v>
      </c>
      <c r="G92" s="20">
        <f t="shared" si="1"/>
        <v>0.5</v>
      </c>
      <c r="H92" s="72"/>
      <c r="I92" s="73"/>
      <c r="J92" s="73"/>
    </row>
    <row r="93" spans="1:10" x14ac:dyDescent="0.2">
      <c r="A93" s="71"/>
      <c r="B93" s="71"/>
      <c r="C93" s="16" t="s">
        <v>145</v>
      </c>
      <c r="D93" s="24" t="s">
        <v>6</v>
      </c>
      <c r="E93" s="18" t="s">
        <v>51</v>
      </c>
      <c r="F93" s="19">
        <v>3000</v>
      </c>
      <c r="G93" s="20">
        <f t="shared" si="1"/>
        <v>0.3</v>
      </c>
      <c r="H93" s="72"/>
      <c r="I93" s="73"/>
      <c r="J93" s="73"/>
    </row>
    <row r="94" spans="1:10" x14ac:dyDescent="0.2">
      <c r="A94" s="71"/>
      <c r="B94" s="71"/>
      <c r="C94" s="16" t="s">
        <v>145</v>
      </c>
      <c r="D94" s="24" t="s">
        <v>7</v>
      </c>
      <c r="E94" s="18" t="s">
        <v>51</v>
      </c>
      <c r="F94" s="19">
        <v>3600</v>
      </c>
      <c r="G94" s="20">
        <f t="shared" si="1"/>
        <v>0.36</v>
      </c>
      <c r="H94" s="72"/>
      <c r="I94" s="73"/>
      <c r="J94" s="73"/>
    </row>
    <row r="95" spans="1:10" x14ac:dyDescent="0.2">
      <c r="A95" s="71"/>
      <c r="B95" s="71"/>
      <c r="C95" s="16" t="s">
        <v>142</v>
      </c>
      <c r="D95" s="24" t="s">
        <v>8</v>
      </c>
      <c r="E95" s="18" t="s">
        <v>51</v>
      </c>
      <c r="F95" s="19">
        <v>9800</v>
      </c>
      <c r="G95" s="20">
        <f t="shared" si="1"/>
        <v>0.98</v>
      </c>
      <c r="H95" s="72"/>
      <c r="I95" s="73"/>
      <c r="J95" s="73"/>
    </row>
    <row r="96" spans="1:10" x14ac:dyDescent="0.2">
      <c r="A96" s="71">
        <v>9</v>
      </c>
      <c r="B96" s="71" t="s">
        <v>174</v>
      </c>
      <c r="C96" s="16" t="s">
        <v>145</v>
      </c>
      <c r="D96" s="24" t="s">
        <v>110</v>
      </c>
      <c r="E96" s="18" t="s">
        <v>51</v>
      </c>
      <c r="F96" s="19">
        <v>2700</v>
      </c>
      <c r="G96" s="20">
        <f t="shared" si="1"/>
        <v>0.27</v>
      </c>
      <c r="H96" s="72">
        <f>SUM(F96:F97)</f>
        <v>7600</v>
      </c>
      <c r="I96" s="73">
        <f>SUM(G96:G97)</f>
        <v>0.76</v>
      </c>
      <c r="J96" s="73"/>
    </row>
    <row r="97" spans="1:10" x14ac:dyDescent="0.2">
      <c r="A97" s="71"/>
      <c r="B97" s="71"/>
      <c r="C97" s="16" t="s">
        <v>145</v>
      </c>
      <c r="D97" s="24" t="s">
        <v>111</v>
      </c>
      <c r="E97" s="18" t="s">
        <v>51</v>
      </c>
      <c r="F97" s="19">
        <v>4900</v>
      </c>
      <c r="G97" s="20">
        <f t="shared" si="1"/>
        <v>0.49</v>
      </c>
      <c r="H97" s="72"/>
      <c r="I97" s="73"/>
      <c r="J97" s="73"/>
    </row>
    <row r="98" spans="1:10" x14ac:dyDescent="0.2">
      <c r="A98" s="71">
        <v>10</v>
      </c>
      <c r="B98" s="71" t="s">
        <v>176</v>
      </c>
      <c r="C98" s="16" t="s">
        <v>145</v>
      </c>
      <c r="D98" s="24" t="s">
        <v>112</v>
      </c>
      <c r="E98" s="18" t="s">
        <v>51</v>
      </c>
      <c r="F98" s="19">
        <v>2100</v>
      </c>
      <c r="G98" s="20">
        <f t="shared" si="1"/>
        <v>0.21</v>
      </c>
      <c r="H98" s="72">
        <f>SUM(F98:F99)</f>
        <v>3300</v>
      </c>
      <c r="I98" s="73">
        <f>SUM(G98:G99)</f>
        <v>0.32999999999999996</v>
      </c>
      <c r="J98" s="73"/>
    </row>
    <row r="99" spans="1:10" ht="26.25" customHeight="1" x14ac:dyDescent="0.2">
      <c r="A99" s="71"/>
      <c r="B99" s="71"/>
      <c r="C99" s="16" t="s">
        <v>145</v>
      </c>
      <c r="D99" s="24" t="s">
        <v>113</v>
      </c>
      <c r="E99" s="18" t="s">
        <v>51</v>
      </c>
      <c r="F99" s="58">
        <v>1200</v>
      </c>
      <c r="G99" s="59">
        <f t="shared" si="1"/>
        <v>0.12</v>
      </c>
      <c r="H99" s="72"/>
      <c r="I99" s="73"/>
      <c r="J99" s="73"/>
    </row>
    <row r="100" spans="1:10" ht="12.75" customHeight="1" x14ac:dyDescent="0.2">
      <c r="A100" s="74">
        <v>11</v>
      </c>
      <c r="B100" s="74" t="s">
        <v>177</v>
      </c>
      <c r="C100" s="16" t="s">
        <v>145</v>
      </c>
      <c r="D100" s="24" t="s">
        <v>19</v>
      </c>
      <c r="E100" s="18" t="s">
        <v>51</v>
      </c>
      <c r="F100" s="19">
        <v>3900</v>
      </c>
      <c r="G100" s="20">
        <f t="shared" si="1"/>
        <v>0.39</v>
      </c>
      <c r="H100" s="77">
        <f>SUM(F100:F109)</f>
        <v>38800</v>
      </c>
      <c r="I100" s="63">
        <f>SUM(G100:G109)</f>
        <v>3.88</v>
      </c>
      <c r="J100" s="63"/>
    </row>
    <row r="101" spans="1:10" x14ac:dyDescent="0.2">
      <c r="A101" s="75"/>
      <c r="B101" s="75"/>
      <c r="C101" s="25" t="s">
        <v>140</v>
      </c>
      <c r="D101" s="24" t="s">
        <v>114</v>
      </c>
      <c r="E101" s="18" t="s">
        <v>51</v>
      </c>
      <c r="F101" s="19">
        <v>400</v>
      </c>
      <c r="G101" s="20">
        <f t="shared" si="1"/>
        <v>0.04</v>
      </c>
      <c r="H101" s="78"/>
      <c r="I101" s="64"/>
      <c r="J101" s="64"/>
    </row>
    <row r="102" spans="1:10" x14ac:dyDescent="0.2">
      <c r="A102" s="75"/>
      <c r="B102" s="75"/>
      <c r="C102" s="16" t="s">
        <v>145</v>
      </c>
      <c r="D102" s="24" t="s">
        <v>20</v>
      </c>
      <c r="E102" s="18" t="s">
        <v>51</v>
      </c>
      <c r="F102" s="19">
        <v>2400</v>
      </c>
      <c r="G102" s="20">
        <f t="shared" si="1"/>
        <v>0.24</v>
      </c>
      <c r="H102" s="78"/>
      <c r="I102" s="64"/>
      <c r="J102" s="64"/>
    </row>
    <row r="103" spans="1:10" x14ac:dyDescent="0.2">
      <c r="A103" s="75"/>
      <c r="B103" s="75"/>
      <c r="C103" s="16" t="s">
        <v>145</v>
      </c>
      <c r="D103" s="24" t="s">
        <v>21</v>
      </c>
      <c r="E103" s="18" t="s">
        <v>51</v>
      </c>
      <c r="F103" s="19">
        <v>6500</v>
      </c>
      <c r="G103" s="20">
        <f t="shared" si="1"/>
        <v>0.65</v>
      </c>
      <c r="H103" s="78"/>
      <c r="I103" s="64"/>
      <c r="J103" s="64"/>
    </row>
    <row r="104" spans="1:10" x14ac:dyDescent="0.2">
      <c r="A104" s="75"/>
      <c r="B104" s="75"/>
      <c r="C104" s="16" t="s">
        <v>145</v>
      </c>
      <c r="D104" s="24" t="s">
        <v>22</v>
      </c>
      <c r="E104" s="18" t="s">
        <v>51</v>
      </c>
      <c r="F104" s="19">
        <v>1600</v>
      </c>
      <c r="G104" s="20">
        <f t="shared" si="1"/>
        <v>0.16</v>
      </c>
      <c r="H104" s="78"/>
      <c r="I104" s="64"/>
      <c r="J104" s="64"/>
    </row>
    <row r="105" spans="1:10" x14ac:dyDescent="0.2">
      <c r="A105" s="75"/>
      <c r="B105" s="75"/>
      <c r="C105" s="16" t="s">
        <v>145</v>
      </c>
      <c r="D105" s="24" t="s">
        <v>23</v>
      </c>
      <c r="E105" s="18" t="s">
        <v>51</v>
      </c>
      <c r="F105" s="19">
        <v>1700</v>
      </c>
      <c r="G105" s="20">
        <f t="shared" si="1"/>
        <v>0.17</v>
      </c>
      <c r="H105" s="78"/>
      <c r="I105" s="64"/>
      <c r="J105" s="64"/>
    </row>
    <row r="106" spans="1:10" x14ac:dyDescent="0.2">
      <c r="A106" s="75"/>
      <c r="B106" s="75"/>
      <c r="C106" s="16" t="s">
        <v>145</v>
      </c>
      <c r="D106" s="24" t="s">
        <v>24</v>
      </c>
      <c r="E106" s="18" t="s">
        <v>51</v>
      </c>
      <c r="F106" s="19">
        <v>7000</v>
      </c>
      <c r="G106" s="20">
        <f t="shared" si="1"/>
        <v>0.7</v>
      </c>
      <c r="H106" s="78"/>
      <c r="I106" s="64"/>
      <c r="J106" s="64"/>
    </row>
    <row r="107" spans="1:10" x14ac:dyDescent="0.2">
      <c r="A107" s="75"/>
      <c r="B107" s="75"/>
      <c r="C107" s="16" t="s">
        <v>145</v>
      </c>
      <c r="D107" s="24" t="s">
        <v>115</v>
      </c>
      <c r="E107" s="18" t="s">
        <v>51</v>
      </c>
      <c r="F107" s="19">
        <v>1100</v>
      </c>
      <c r="G107" s="20">
        <f t="shared" si="1"/>
        <v>0.11</v>
      </c>
      <c r="H107" s="78"/>
      <c r="I107" s="64"/>
      <c r="J107" s="64"/>
    </row>
    <row r="108" spans="1:10" x14ac:dyDescent="0.2">
      <c r="A108" s="75"/>
      <c r="B108" s="75"/>
      <c r="C108" s="16" t="s">
        <v>145</v>
      </c>
      <c r="D108" s="24" t="s">
        <v>25</v>
      </c>
      <c r="E108" s="18" t="s">
        <v>51</v>
      </c>
      <c r="F108" s="19">
        <v>13000</v>
      </c>
      <c r="G108" s="20">
        <f t="shared" si="1"/>
        <v>1.3</v>
      </c>
      <c r="H108" s="78"/>
      <c r="I108" s="64"/>
      <c r="J108" s="64"/>
    </row>
    <row r="109" spans="1:10" x14ac:dyDescent="0.2">
      <c r="A109" s="76"/>
      <c r="B109" s="76"/>
      <c r="C109" s="25" t="s">
        <v>140</v>
      </c>
      <c r="D109" s="24" t="s">
        <v>116</v>
      </c>
      <c r="E109" s="18" t="s">
        <v>51</v>
      </c>
      <c r="F109" s="19">
        <v>1200</v>
      </c>
      <c r="G109" s="20">
        <f t="shared" si="1"/>
        <v>0.12</v>
      </c>
      <c r="H109" s="79"/>
      <c r="I109" s="65"/>
      <c r="J109" s="65"/>
    </row>
    <row r="110" spans="1:10" x14ac:dyDescent="0.2">
      <c r="A110" s="71">
        <v>12</v>
      </c>
      <c r="B110" s="71" t="s">
        <v>117</v>
      </c>
      <c r="C110" s="16" t="s">
        <v>145</v>
      </c>
      <c r="D110" s="24" t="s">
        <v>118</v>
      </c>
      <c r="E110" s="18" t="s">
        <v>51</v>
      </c>
      <c r="F110" s="19">
        <v>1500</v>
      </c>
      <c r="G110" s="20">
        <f t="shared" si="1"/>
        <v>0.15</v>
      </c>
      <c r="H110" s="72">
        <f>SUM(F110:F116)</f>
        <v>23300</v>
      </c>
      <c r="I110" s="73">
        <f>SUM(G110:G116)</f>
        <v>2.33</v>
      </c>
      <c r="J110" s="73"/>
    </row>
    <row r="111" spans="1:10" x14ac:dyDescent="0.2">
      <c r="A111" s="71"/>
      <c r="B111" s="71"/>
      <c r="C111" s="16" t="s">
        <v>145</v>
      </c>
      <c r="D111" s="24" t="s">
        <v>119</v>
      </c>
      <c r="E111" s="18" t="s">
        <v>51</v>
      </c>
      <c r="F111" s="19">
        <v>4000</v>
      </c>
      <c r="G111" s="20">
        <f t="shared" si="1"/>
        <v>0.4</v>
      </c>
      <c r="H111" s="72"/>
      <c r="I111" s="73"/>
      <c r="J111" s="73"/>
    </row>
    <row r="112" spans="1:10" x14ac:dyDescent="0.2">
      <c r="A112" s="71"/>
      <c r="B112" s="71"/>
      <c r="C112" s="16" t="s">
        <v>145</v>
      </c>
      <c r="D112" s="24" t="s">
        <v>120</v>
      </c>
      <c r="E112" s="18" t="s">
        <v>51</v>
      </c>
      <c r="F112" s="19">
        <v>1500</v>
      </c>
      <c r="G112" s="20">
        <f t="shared" si="1"/>
        <v>0.15</v>
      </c>
      <c r="H112" s="72"/>
      <c r="I112" s="73"/>
      <c r="J112" s="73"/>
    </row>
    <row r="113" spans="1:10" x14ac:dyDescent="0.2">
      <c r="A113" s="71"/>
      <c r="B113" s="71"/>
      <c r="C113" s="16" t="s">
        <v>145</v>
      </c>
      <c r="D113" s="24" t="s">
        <v>121</v>
      </c>
      <c r="E113" s="18" t="s">
        <v>51</v>
      </c>
      <c r="F113" s="19">
        <v>10500</v>
      </c>
      <c r="G113" s="20">
        <f t="shared" si="1"/>
        <v>1.05</v>
      </c>
      <c r="H113" s="72"/>
      <c r="I113" s="73"/>
      <c r="J113" s="73"/>
    </row>
    <row r="114" spans="1:10" x14ac:dyDescent="0.2">
      <c r="A114" s="71"/>
      <c r="B114" s="71"/>
      <c r="C114" s="25" t="s">
        <v>140</v>
      </c>
      <c r="D114" s="24" t="s">
        <v>122</v>
      </c>
      <c r="E114" s="18" t="s">
        <v>51</v>
      </c>
      <c r="F114" s="19">
        <v>1400</v>
      </c>
      <c r="G114" s="20">
        <f t="shared" si="1"/>
        <v>0.14000000000000001</v>
      </c>
      <c r="H114" s="72"/>
      <c r="I114" s="73"/>
      <c r="J114" s="73"/>
    </row>
    <row r="115" spans="1:10" x14ac:dyDescent="0.2">
      <c r="A115" s="71"/>
      <c r="B115" s="71"/>
      <c r="C115" s="16" t="s">
        <v>145</v>
      </c>
      <c r="D115" s="24" t="s">
        <v>123</v>
      </c>
      <c r="E115" s="18" t="s">
        <v>51</v>
      </c>
      <c r="F115" s="19">
        <v>3300</v>
      </c>
      <c r="G115" s="20">
        <f t="shared" si="1"/>
        <v>0.33</v>
      </c>
      <c r="H115" s="72"/>
      <c r="I115" s="73"/>
      <c r="J115" s="73"/>
    </row>
    <row r="116" spans="1:10" x14ac:dyDescent="0.2">
      <c r="A116" s="71"/>
      <c r="B116" s="71"/>
      <c r="C116" s="25" t="s">
        <v>140</v>
      </c>
      <c r="D116" s="24" t="s">
        <v>124</v>
      </c>
      <c r="E116" s="18" t="s">
        <v>51</v>
      </c>
      <c r="F116" s="19">
        <v>1100</v>
      </c>
      <c r="G116" s="20">
        <f t="shared" si="1"/>
        <v>0.11</v>
      </c>
      <c r="H116" s="72"/>
      <c r="I116" s="73"/>
      <c r="J116" s="73"/>
    </row>
    <row r="117" spans="1:10" x14ac:dyDescent="0.2">
      <c r="A117" s="71">
        <v>13</v>
      </c>
      <c r="B117" s="71" t="s">
        <v>168</v>
      </c>
      <c r="C117" s="25" t="s">
        <v>140</v>
      </c>
      <c r="D117" s="24" t="s">
        <v>125</v>
      </c>
      <c r="E117" s="18" t="s">
        <v>51</v>
      </c>
      <c r="F117" s="19">
        <v>1100</v>
      </c>
      <c r="G117" s="20">
        <f t="shared" si="1"/>
        <v>0.11</v>
      </c>
      <c r="H117" s="72">
        <f>SUM(F117:F122)</f>
        <v>8700</v>
      </c>
      <c r="I117" s="73">
        <f>SUM(G117:G122)</f>
        <v>0.87000000000000011</v>
      </c>
      <c r="J117" s="73"/>
    </row>
    <row r="118" spans="1:10" x14ac:dyDescent="0.2">
      <c r="A118" s="71"/>
      <c r="B118" s="71"/>
      <c r="C118" s="16" t="s">
        <v>145</v>
      </c>
      <c r="D118" s="24" t="s">
        <v>126</v>
      </c>
      <c r="E118" s="18" t="s">
        <v>51</v>
      </c>
      <c r="F118" s="19">
        <v>1700</v>
      </c>
      <c r="G118" s="20">
        <f t="shared" si="1"/>
        <v>0.17</v>
      </c>
      <c r="H118" s="72"/>
      <c r="I118" s="73"/>
      <c r="J118" s="73"/>
    </row>
    <row r="119" spans="1:10" x14ac:dyDescent="0.2">
      <c r="A119" s="71"/>
      <c r="B119" s="71"/>
      <c r="C119" s="16" t="s">
        <v>145</v>
      </c>
      <c r="D119" s="24" t="s">
        <v>127</v>
      </c>
      <c r="E119" s="18" t="s">
        <v>51</v>
      </c>
      <c r="F119" s="19">
        <v>800</v>
      </c>
      <c r="G119" s="20">
        <f t="shared" si="1"/>
        <v>0.08</v>
      </c>
      <c r="H119" s="72"/>
      <c r="I119" s="73"/>
      <c r="J119" s="73"/>
    </row>
    <row r="120" spans="1:10" x14ac:dyDescent="0.2">
      <c r="A120" s="71"/>
      <c r="B120" s="71"/>
      <c r="C120" s="16" t="s">
        <v>145</v>
      </c>
      <c r="D120" s="24" t="s">
        <v>128</v>
      </c>
      <c r="E120" s="18" t="s">
        <v>51</v>
      </c>
      <c r="F120" s="19">
        <v>1300</v>
      </c>
      <c r="G120" s="20">
        <f t="shared" si="1"/>
        <v>0.13</v>
      </c>
      <c r="H120" s="72"/>
      <c r="I120" s="73"/>
      <c r="J120" s="73"/>
    </row>
    <row r="121" spans="1:10" x14ac:dyDescent="0.2">
      <c r="A121" s="71"/>
      <c r="B121" s="71"/>
      <c r="C121" s="16" t="s">
        <v>145</v>
      </c>
      <c r="D121" s="24" t="s">
        <v>129</v>
      </c>
      <c r="E121" s="18" t="s">
        <v>51</v>
      </c>
      <c r="F121" s="19">
        <v>900</v>
      </c>
      <c r="G121" s="20">
        <f t="shared" si="1"/>
        <v>0.09</v>
      </c>
      <c r="H121" s="72"/>
      <c r="I121" s="73"/>
      <c r="J121" s="73"/>
    </row>
    <row r="122" spans="1:10" x14ac:dyDescent="0.2">
      <c r="A122" s="71"/>
      <c r="B122" s="71"/>
      <c r="C122" s="16" t="s">
        <v>145</v>
      </c>
      <c r="D122" s="24" t="s">
        <v>130</v>
      </c>
      <c r="E122" s="18" t="s">
        <v>51</v>
      </c>
      <c r="F122" s="19">
        <v>2900</v>
      </c>
      <c r="G122" s="20">
        <f t="shared" si="1"/>
        <v>0.28999999999999998</v>
      </c>
      <c r="H122" s="72"/>
      <c r="I122" s="73"/>
      <c r="J122" s="73"/>
    </row>
    <row r="123" spans="1:10" x14ac:dyDescent="0.2">
      <c r="A123" s="71">
        <v>14</v>
      </c>
      <c r="B123" s="71" t="s">
        <v>131</v>
      </c>
      <c r="C123" s="16" t="s">
        <v>145</v>
      </c>
      <c r="D123" s="24" t="s">
        <v>9</v>
      </c>
      <c r="E123" s="18" t="s">
        <v>51</v>
      </c>
      <c r="F123" s="19">
        <v>4500</v>
      </c>
      <c r="G123" s="20">
        <f t="shared" si="1"/>
        <v>0.45</v>
      </c>
      <c r="H123" s="72">
        <f>SUM(F123:F129)</f>
        <v>26200</v>
      </c>
      <c r="I123" s="73">
        <f>SUM(G123:G129)</f>
        <v>2.6199999999999997</v>
      </c>
      <c r="J123" s="73"/>
    </row>
    <row r="124" spans="1:10" x14ac:dyDescent="0.2">
      <c r="A124" s="71"/>
      <c r="B124" s="71"/>
      <c r="C124" s="16" t="s">
        <v>145</v>
      </c>
      <c r="D124" s="24" t="s">
        <v>10</v>
      </c>
      <c r="E124" s="18" t="s">
        <v>51</v>
      </c>
      <c r="F124" s="19">
        <v>2500</v>
      </c>
      <c r="G124" s="20">
        <f t="shared" si="1"/>
        <v>0.25</v>
      </c>
      <c r="H124" s="72"/>
      <c r="I124" s="73"/>
      <c r="J124" s="73"/>
    </row>
    <row r="125" spans="1:10" x14ac:dyDescent="0.2">
      <c r="A125" s="71"/>
      <c r="B125" s="71"/>
      <c r="C125" s="16" t="s">
        <v>145</v>
      </c>
      <c r="D125" s="24" t="s">
        <v>11</v>
      </c>
      <c r="E125" s="18" t="s">
        <v>51</v>
      </c>
      <c r="F125" s="19">
        <v>4400</v>
      </c>
      <c r="G125" s="20">
        <f t="shared" si="1"/>
        <v>0.44</v>
      </c>
      <c r="H125" s="72"/>
      <c r="I125" s="73"/>
      <c r="J125" s="73"/>
    </row>
    <row r="126" spans="1:10" x14ac:dyDescent="0.2">
      <c r="A126" s="71"/>
      <c r="B126" s="71"/>
      <c r="C126" s="16" t="s">
        <v>145</v>
      </c>
      <c r="D126" s="24" t="s">
        <v>12</v>
      </c>
      <c r="E126" s="18" t="s">
        <v>51</v>
      </c>
      <c r="F126" s="19">
        <v>3500</v>
      </c>
      <c r="G126" s="20">
        <f t="shared" si="1"/>
        <v>0.35</v>
      </c>
      <c r="H126" s="72"/>
      <c r="I126" s="73"/>
      <c r="J126" s="73"/>
    </row>
    <row r="127" spans="1:10" x14ac:dyDescent="0.2">
      <c r="A127" s="71"/>
      <c r="B127" s="71"/>
      <c r="C127" s="16" t="s">
        <v>145</v>
      </c>
      <c r="D127" s="24" t="s">
        <v>13</v>
      </c>
      <c r="E127" s="18" t="s">
        <v>51</v>
      </c>
      <c r="F127" s="19">
        <v>1700</v>
      </c>
      <c r="G127" s="20">
        <f t="shared" si="1"/>
        <v>0.17</v>
      </c>
      <c r="H127" s="72"/>
      <c r="I127" s="73"/>
      <c r="J127" s="73"/>
    </row>
    <row r="128" spans="1:10" x14ac:dyDescent="0.2">
      <c r="A128" s="71"/>
      <c r="B128" s="71"/>
      <c r="C128" s="16" t="s">
        <v>145</v>
      </c>
      <c r="D128" s="24" t="s">
        <v>132</v>
      </c>
      <c r="E128" s="18" t="s">
        <v>51</v>
      </c>
      <c r="F128" s="19">
        <v>2500</v>
      </c>
      <c r="G128" s="20">
        <f t="shared" si="1"/>
        <v>0.25</v>
      </c>
      <c r="H128" s="72"/>
      <c r="I128" s="73"/>
      <c r="J128" s="73"/>
    </row>
    <row r="129" spans="1:11" x14ac:dyDescent="0.2">
      <c r="A129" s="71"/>
      <c r="B129" s="71"/>
      <c r="C129" s="16" t="s">
        <v>145</v>
      </c>
      <c r="D129" s="24" t="s">
        <v>14</v>
      </c>
      <c r="E129" s="18" t="s">
        <v>51</v>
      </c>
      <c r="F129" s="19">
        <v>7100</v>
      </c>
      <c r="G129" s="20">
        <f t="shared" ref="G129:G141" si="2">F129/10000</f>
        <v>0.71</v>
      </c>
      <c r="H129" s="72"/>
      <c r="I129" s="73"/>
      <c r="J129" s="73"/>
    </row>
    <row r="130" spans="1:11" x14ac:dyDescent="0.2">
      <c r="A130" s="71">
        <v>15</v>
      </c>
      <c r="B130" s="71" t="s">
        <v>167</v>
      </c>
      <c r="C130" s="16" t="s">
        <v>145</v>
      </c>
      <c r="D130" s="24" t="s">
        <v>133</v>
      </c>
      <c r="E130" s="18" t="s">
        <v>51</v>
      </c>
      <c r="F130" s="19">
        <v>1100</v>
      </c>
      <c r="G130" s="20">
        <f t="shared" si="2"/>
        <v>0.11</v>
      </c>
      <c r="H130" s="72">
        <f>SUM(F130:F135)</f>
        <v>23200</v>
      </c>
      <c r="I130" s="73">
        <f>SUM(G130:G135)</f>
        <v>2.3200000000000003</v>
      </c>
      <c r="J130" s="73"/>
    </row>
    <row r="131" spans="1:11" x14ac:dyDescent="0.2">
      <c r="A131" s="71"/>
      <c r="B131" s="71"/>
      <c r="C131" s="16" t="s">
        <v>145</v>
      </c>
      <c r="D131" s="24" t="s">
        <v>26</v>
      </c>
      <c r="E131" s="18" t="s">
        <v>51</v>
      </c>
      <c r="F131" s="19">
        <v>2500</v>
      </c>
      <c r="G131" s="20">
        <f t="shared" si="2"/>
        <v>0.25</v>
      </c>
      <c r="H131" s="72"/>
      <c r="I131" s="73"/>
      <c r="J131" s="73"/>
    </row>
    <row r="132" spans="1:11" x14ac:dyDescent="0.2">
      <c r="A132" s="71"/>
      <c r="B132" s="71"/>
      <c r="C132" s="16" t="s">
        <v>145</v>
      </c>
      <c r="D132" s="24" t="s">
        <v>27</v>
      </c>
      <c r="E132" s="18" t="s">
        <v>51</v>
      </c>
      <c r="F132" s="19">
        <v>2700</v>
      </c>
      <c r="G132" s="20">
        <f t="shared" si="2"/>
        <v>0.27</v>
      </c>
      <c r="H132" s="72"/>
      <c r="I132" s="73"/>
      <c r="J132" s="73"/>
    </row>
    <row r="133" spans="1:11" x14ac:dyDescent="0.2">
      <c r="A133" s="71"/>
      <c r="B133" s="71"/>
      <c r="C133" s="16" t="s">
        <v>145</v>
      </c>
      <c r="D133" s="22" t="s">
        <v>28</v>
      </c>
      <c r="E133" s="18" t="s">
        <v>51</v>
      </c>
      <c r="F133" s="19">
        <v>1800</v>
      </c>
      <c r="G133" s="20">
        <f t="shared" si="2"/>
        <v>0.18</v>
      </c>
      <c r="H133" s="72"/>
      <c r="I133" s="73"/>
      <c r="J133" s="73"/>
    </row>
    <row r="134" spans="1:11" x14ac:dyDescent="0.2">
      <c r="A134" s="71"/>
      <c r="B134" s="71"/>
      <c r="C134" s="16" t="s">
        <v>145</v>
      </c>
      <c r="D134" s="24" t="s">
        <v>29</v>
      </c>
      <c r="E134" s="18" t="s">
        <v>51</v>
      </c>
      <c r="F134" s="19">
        <v>1600</v>
      </c>
      <c r="G134" s="20">
        <f t="shared" si="2"/>
        <v>0.16</v>
      </c>
      <c r="H134" s="72"/>
      <c r="I134" s="73"/>
      <c r="J134" s="73"/>
    </row>
    <row r="135" spans="1:11" x14ac:dyDescent="0.2">
      <c r="A135" s="71"/>
      <c r="B135" s="71"/>
      <c r="C135" s="16" t="s">
        <v>145</v>
      </c>
      <c r="D135" s="24" t="s">
        <v>30</v>
      </c>
      <c r="E135" s="18" t="s">
        <v>51</v>
      </c>
      <c r="F135" s="19">
        <v>13500</v>
      </c>
      <c r="G135" s="20">
        <f t="shared" si="2"/>
        <v>1.35</v>
      </c>
      <c r="H135" s="72"/>
      <c r="I135" s="73"/>
      <c r="J135" s="73"/>
    </row>
    <row r="136" spans="1:11" x14ac:dyDescent="0.2">
      <c r="A136" s="71">
        <v>16</v>
      </c>
      <c r="B136" s="71" t="s">
        <v>31</v>
      </c>
      <c r="C136" s="16" t="s">
        <v>145</v>
      </c>
      <c r="D136" s="24" t="s">
        <v>18</v>
      </c>
      <c r="E136" s="18" t="s">
        <v>51</v>
      </c>
      <c r="F136" s="19">
        <v>56000</v>
      </c>
      <c r="G136" s="20">
        <f t="shared" si="2"/>
        <v>5.6</v>
      </c>
      <c r="H136" s="72">
        <f>SUM(F136:F141)</f>
        <v>75500</v>
      </c>
      <c r="I136" s="73">
        <f>SUM(G136:G141)</f>
        <v>7.55</v>
      </c>
      <c r="J136" s="73"/>
    </row>
    <row r="137" spans="1:11" x14ac:dyDescent="0.2">
      <c r="A137" s="71"/>
      <c r="B137" s="71"/>
      <c r="C137" s="16" t="s">
        <v>142</v>
      </c>
      <c r="D137" s="24" t="s">
        <v>17</v>
      </c>
      <c r="E137" s="18" t="s">
        <v>51</v>
      </c>
      <c r="F137" s="19">
        <v>2400</v>
      </c>
      <c r="G137" s="20">
        <f t="shared" si="2"/>
        <v>0.24</v>
      </c>
      <c r="H137" s="72"/>
      <c r="I137" s="73"/>
      <c r="J137" s="73"/>
    </row>
    <row r="138" spans="1:11" x14ac:dyDescent="0.2">
      <c r="A138" s="71"/>
      <c r="B138" s="71"/>
      <c r="C138" s="16" t="s">
        <v>145</v>
      </c>
      <c r="D138" s="24" t="s">
        <v>16</v>
      </c>
      <c r="E138" s="18" t="s">
        <v>51</v>
      </c>
      <c r="F138" s="19">
        <v>9200</v>
      </c>
      <c r="G138" s="20">
        <f t="shared" si="2"/>
        <v>0.92</v>
      </c>
      <c r="H138" s="72"/>
      <c r="I138" s="73"/>
      <c r="J138" s="73"/>
    </row>
    <row r="139" spans="1:11" x14ac:dyDescent="0.2">
      <c r="A139" s="71"/>
      <c r="B139" s="71"/>
      <c r="C139" s="16" t="s">
        <v>142</v>
      </c>
      <c r="D139" s="24" t="s">
        <v>134</v>
      </c>
      <c r="E139" s="18" t="s">
        <v>51</v>
      </c>
      <c r="F139" s="19">
        <v>4800</v>
      </c>
      <c r="G139" s="20">
        <f t="shared" si="2"/>
        <v>0.48</v>
      </c>
      <c r="H139" s="72"/>
      <c r="I139" s="73"/>
      <c r="J139" s="73"/>
    </row>
    <row r="140" spans="1:11" x14ac:dyDescent="0.2">
      <c r="A140" s="71"/>
      <c r="B140" s="71"/>
      <c r="C140" s="16" t="s">
        <v>142</v>
      </c>
      <c r="D140" s="24" t="s">
        <v>135</v>
      </c>
      <c r="E140" s="18" t="s">
        <v>51</v>
      </c>
      <c r="F140" s="19">
        <v>1400</v>
      </c>
      <c r="G140" s="20">
        <f t="shared" si="2"/>
        <v>0.14000000000000001</v>
      </c>
      <c r="H140" s="72"/>
      <c r="I140" s="73"/>
      <c r="J140" s="73"/>
    </row>
    <row r="141" spans="1:11" x14ac:dyDescent="0.2">
      <c r="A141" s="71"/>
      <c r="B141" s="71"/>
      <c r="C141" s="16" t="s">
        <v>145</v>
      </c>
      <c r="D141" s="24" t="s">
        <v>15</v>
      </c>
      <c r="E141" s="18" t="s">
        <v>51</v>
      </c>
      <c r="F141" s="19">
        <v>1700</v>
      </c>
      <c r="G141" s="20">
        <f t="shared" si="2"/>
        <v>0.17</v>
      </c>
      <c r="H141" s="72"/>
      <c r="I141" s="73"/>
      <c r="J141" s="73"/>
    </row>
    <row r="142" spans="1:11" x14ac:dyDescent="0.2">
      <c r="D142" s="26"/>
      <c r="E142" s="27"/>
      <c r="F142" s="27"/>
      <c r="G142" s="28"/>
      <c r="I142" s="55"/>
      <c r="K142" s="14"/>
    </row>
    <row r="143" spans="1:11" x14ac:dyDescent="0.2">
      <c r="D143" s="29" t="s">
        <v>136</v>
      </c>
      <c r="E143" s="1" t="s">
        <v>32</v>
      </c>
      <c r="F143" s="30">
        <f>F8+F9+F10+F11+F12+F13+F15+F16+F17+F18+F19+F20+F21+F22+F23+F24+F25+F26+F27+F32+F33+F34+F35+F36+F37+F38+F39+F40+F41+F42+F43+F44+F45+F46+F47+F48+F49+F50+F51+F52+F53+F54+F55+F56+F57+F58+F59+F60+F61+F62+F63+F72+F73+F74+F75+F76+F77+F78+F79+F80+F81+F82+F83+F84+F85+F86</f>
        <v>941400</v>
      </c>
      <c r="G143" s="31">
        <f>G8+G9+G10+G11+G12+G13+G15+G16+G17+G18+G19+G20+G21+G22+G23+G24+G25+G26+G27+G32+G33+G34+G35+G36+G37+G38+G39+G40+G41+G42+G43+G44+G45+G46+G47+G48+G49+G50+G51+G52+G53+G54+G55+G56+G57+G58+G59+G60+G61+G62+G63+G72+G73+G74+G75+G76+G77+G78+G79+G80+G81+G82+G83+G84+G85+G86</f>
        <v>94.139999999999958</v>
      </c>
    </row>
    <row r="144" spans="1:11" x14ac:dyDescent="0.2">
      <c r="D144" s="32"/>
      <c r="E144" s="1" t="s">
        <v>86</v>
      </c>
      <c r="F144" s="30">
        <f>+F64+F65+F66+F67+F68+F69+F70+F71</f>
        <v>459200</v>
      </c>
      <c r="G144" s="31">
        <f>+G64+G65+G66+G67+G68+G69+G70+G71</f>
        <v>45.919999999999995</v>
      </c>
    </row>
    <row r="145" spans="1:15" x14ac:dyDescent="0.2">
      <c r="D145" s="32"/>
      <c r="E145" s="1" t="s">
        <v>51</v>
      </c>
      <c r="F145" s="30">
        <f>F28+F29+F30+F31+F87+F88+F89+F90+F91+F92+F93+F94+F95+F96+F97+F98+F99+F100+F101+F102+F103+F104+F105+F106+F107+F108+F109+F110+F111+F112+F113+F114+F115+F116+F117+F118+F119+F120+F121+F122+F123+F124+F125+F126+F127+F128+F129+F130+F131+F132+F133+F134+F135+F136+F137+F138+F139+F140+F141</f>
        <v>439700</v>
      </c>
      <c r="G145" s="31">
        <f>G28+G29+G30+G31+G87+G88+G89+G90+G91+G92+G93+G94+G95+G96+G97+G98+G99+G100+G101+G102+G103+G104+G105+G106+G107+G108+G109+G110+G111+G112+G113+G114+G115+G116+G117+G118+G119+G120+G121+G122+G123+G124+G125+G126+G127+G128+G129+G130+G131+G132+G133+G134+G135+G136+G137+G138+G139+G140+G141</f>
        <v>43.97</v>
      </c>
    </row>
    <row r="146" spans="1:15" x14ac:dyDescent="0.2">
      <c r="D146" s="32"/>
      <c r="E146" s="1"/>
      <c r="F146" s="30"/>
      <c r="G146" s="31"/>
    </row>
    <row r="147" spans="1:15" ht="42" customHeight="1" x14ac:dyDescent="0.2">
      <c r="A147" s="52" t="s">
        <v>159</v>
      </c>
      <c r="B147" s="89" t="s">
        <v>160</v>
      </c>
      <c r="C147" s="89"/>
      <c r="D147" s="89"/>
      <c r="E147" s="89"/>
      <c r="F147" s="89"/>
      <c r="G147" s="89"/>
      <c r="H147" s="89"/>
      <c r="I147" s="89"/>
      <c r="J147" s="89"/>
    </row>
    <row r="148" spans="1:15" x14ac:dyDescent="0.2">
      <c r="A148" s="61" t="s">
        <v>147</v>
      </c>
      <c r="B148" s="61"/>
      <c r="D148" s="32"/>
      <c r="E148" s="2"/>
      <c r="F148" s="33"/>
      <c r="G148" s="34"/>
    </row>
    <row r="149" spans="1:15" x14ac:dyDescent="0.2">
      <c r="A149" s="61" t="s">
        <v>148</v>
      </c>
      <c r="B149" s="61"/>
      <c r="D149" s="32"/>
      <c r="E149" s="2"/>
      <c r="F149" s="33"/>
      <c r="G149" s="34"/>
    </row>
    <row r="150" spans="1:15" x14ac:dyDescent="0.2">
      <c r="A150" s="61" t="s">
        <v>162</v>
      </c>
      <c r="B150" s="61"/>
      <c r="D150" s="32"/>
      <c r="E150" s="2"/>
      <c r="F150" s="33"/>
      <c r="G150" s="34"/>
    </row>
    <row r="151" spans="1:15" x14ac:dyDescent="0.2">
      <c r="A151" s="61" t="s">
        <v>163</v>
      </c>
      <c r="B151" s="61"/>
      <c r="D151" s="32"/>
      <c r="E151" s="2"/>
      <c r="F151" s="33"/>
      <c r="G151" s="34"/>
    </row>
    <row r="152" spans="1:15" x14ac:dyDescent="0.2">
      <c r="A152" s="61" t="s">
        <v>185</v>
      </c>
      <c r="B152" s="61"/>
      <c r="D152" s="32"/>
      <c r="E152" s="2"/>
      <c r="F152" s="33"/>
      <c r="G152" s="34"/>
    </row>
    <row r="153" spans="1:15" x14ac:dyDescent="0.2">
      <c r="A153" s="61" t="s">
        <v>169</v>
      </c>
      <c r="B153" s="61"/>
      <c r="D153" s="32"/>
      <c r="E153" s="2"/>
      <c r="F153" s="33"/>
      <c r="G153" s="34"/>
    </row>
    <row r="154" spans="1:15" x14ac:dyDescent="0.2">
      <c r="A154" s="61" t="s">
        <v>165</v>
      </c>
      <c r="B154" s="61" t="s">
        <v>183</v>
      </c>
      <c r="D154" s="32"/>
      <c r="E154" s="2"/>
      <c r="F154" s="33"/>
      <c r="G154" s="34"/>
    </row>
    <row r="155" spans="1:15" x14ac:dyDescent="0.2">
      <c r="A155" s="61"/>
      <c r="B155" s="61"/>
      <c r="D155" s="32"/>
      <c r="E155" s="2"/>
      <c r="F155" s="33"/>
      <c r="G155" s="34"/>
    </row>
    <row r="156" spans="1:15" x14ac:dyDescent="0.2">
      <c r="A156" s="61"/>
      <c r="B156" s="61"/>
      <c r="D156" s="32"/>
      <c r="E156" s="2"/>
      <c r="F156" s="33"/>
      <c r="G156" s="34"/>
    </row>
    <row r="157" spans="1:15" x14ac:dyDescent="0.2">
      <c r="B157" s="50" t="s">
        <v>153</v>
      </c>
      <c r="C157" s="51"/>
      <c r="D157" s="51"/>
      <c r="E157" s="51"/>
      <c r="F157" s="9"/>
      <c r="G157" s="9"/>
      <c r="I157" s="32"/>
      <c r="J157" s="2"/>
      <c r="K157" s="33"/>
      <c r="L157" s="34"/>
      <c r="M157" s="10"/>
      <c r="N157" s="12"/>
      <c r="O157" s="12"/>
    </row>
    <row r="158" spans="1:15" x14ac:dyDescent="0.2">
      <c r="A158" s="50"/>
      <c r="B158" s="51"/>
      <c r="C158" s="51"/>
      <c r="D158" s="51"/>
      <c r="E158" s="51"/>
      <c r="F158" s="9"/>
      <c r="G158" s="9"/>
      <c r="I158" s="32"/>
      <c r="J158" s="2"/>
      <c r="K158" s="33"/>
      <c r="L158" s="34"/>
      <c r="M158" s="10"/>
      <c r="N158" s="12"/>
      <c r="O158" s="12"/>
    </row>
    <row r="159" spans="1:15" x14ac:dyDescent="0.2">
      <c r="B159" s="50" t="s">
        <v>154</v>
      </c>
      <c r="C159" s="51"/>
      <c r="D159" s="51"/>
      <c r="E159" s="51"/>
      <c r="F159" s="9"/>
      <c r="G159" s="9"/>
      <c r="I159" s="32"/>
      <c r="J159" s="9"/>
      <c r="M159" s="10"/>
      <c r="N159" s="12"/>
      <c r="O159" s="12"/>
    </row>
    <row r="160" spans="1:15" x14ac:dyDescent="0.2">
      <c r="A160" s="50"/>
      <c r="B160" s="51"/>
      <c r="C160" s="51"/>
      <c r="D160" s="51"/>
      <c r="E160" s="51"/>
      <c r="F160" s="9"/>
      <c r="G160" s="9"/>
      <c r="I160" s="32"/>
      <c r="J160" s="9"/>
      <c r="M160" s="10"/>
      <c r="N160" s="12"/>
      <c r="O160" s="12"/>
    </row>
    <row r="161" spans="1:15" x14ac:dyDescent="0.2">
      <c r="A161" s="50"/>
      <c r="B161" s="51"/>
      <c r="C161" s="51"/>
      <c r="D161" s="51"/>
      <c r="E161" s="51"/>
      <c r="F161" s="9"/>
      <c r="G161" s="9"/>
      <c r="I161" s="11"/>
      <c r="J161" s="10"/>
      <c r="K161" s="10"/>
      <c r="L161" s="10"/>
      <c r="M161" s="10"/>
      <c r="N161" s="12"/>
      <c r="O161" s="12"/>
    </row>
    <row r="162" spans="1:15" s="10" customFormat="1" x14ac:dyDescent="0.2">
      <c r="A162" s="9"/>
      <c r="B162" s="9"/>
      <c r="D162" s="35"/>
      <c r="H162" s="54"/>
      <c r="I162" s="12"/>
      <c r="J162" s="12"/>
      <c r="K162" s="9"/>
      <c r="L162" s="9"/>
      <c r="M162" s="9"/>
      <c r="N162" s="9"/>
      <c r="O162" s="9"/>
    </row>
    <row r="163" spans="1:15" s="10" customFormat="1" x14ac:dyDescent="0.2">
      <c r="A163" s="9"/>
      <c r="B163" s="9"/>
      <c r="D163" s="35"/>
      <c r="H163" s="54"/>
      <c r="I163" s="12"/>
      <c r="J163" s="12"/>
      <c r="K163" s="9"/>
      <c r="L163" s="9"/>
      <c r="M163" s="9"/>
      <c r="N163" s="9"/>
      <c r="O163" s="9"/>
    </row>
    <row r="164" spans="1:15" s="10" customFormat="1" x14ac:dyDescent="0.2">
      <c r="A164" s="9"/>
      <c r="B164" s="9"/>
      <c r="D164" s="35"/>
      <c r="H164" s="54"/>
      <c r="I164" s="12"/>
      <c r="J164" s="12"/>
      <c r="K164" s="9"/>
      <c r="L164" s="9"/>
      <c r="M164" s="9"/>
      <c r="N164" s="9"/>
      <c r="O164" s="9"/>
    </row>
    <row r="165" spans="1:15" s="10" customFormat="1" x14ac:dyDescent="0.2">
      <c r="A165" s="9"/>
      <c r="B165" s="9"/>
      <c r="D165" s="35"/>
      <c r="H165" s="54"/>
      <c r="I165" s="12"/>
      <c r="J165" s="12"/>
      <c r="K165" s="9"/>
      <c r="L165" s="9"/>
      <c r="M165" s="9"/>
      <c r="N165" s="9"/>
      <c r="O165" s="9"/>
    </row>
    <row r="166" spans="1:15" s="10" customFormat="1" x14ac:dyDescent="0.2">
      <c r="A166" s="9"/>
      <c r="B166" s="9"/>
      <c r="D166" s="35"/>
      <c r="H166" s="54"/>
      <c r="I166" s="12"/>
      <c r="J166" s="12"/>
      <c r="K166" s="9"/>
      <c r="L166" s="9"/>
      <c r="M166" s="9"/>
      <c r="N166" s="9"/>
      <c r="O166" s="9"/>
    </row>
  </sheetData>
  <autoFilter ref="A6:J161" xr:uid="{00000000-0009-0000-0000-000000000000}">
    <filterColumn colId="2" showButton="0"/>
  </autoFilter>
  <mergeCells count="85">
    <mergeCell ref="B147:J147"/>
    <mergeCell ref="C6:D6"/>
    <mergeCell ref="A8:A31"/>
    <mergeCell ref="B8:B31"/>
    <mergeCell ref="H8:H31"/>
    <mergeCell ref="I8:I31"/>
    <mergeCell ref="J8:J31"/>
    <mergeCell ref="A32:A51"/>
    <mergeCell ref="B32:B51"/>
    <mergeCell ref="H32:H51"/>
    <mergeCell ref="I32:I51"/>
    <mergeCell ref="J32:J51"/>
    <mergeCell ref="A64:A65"/>
    <mergeCell ref="B64:B65"/>
    <mergeCell ref="H64:H65"/>
    <mergeCell ref="I64:I65"/>
    <mergeCell ref="J64:J65"/>
    <mergeCell ref="A52:A63"/>
    <mergeCell ref="B52:B63"/>
    <mergeCell ref="H52:H63"/>
    <mergeCell ref="I52:I63"/>
    <mergeCell ref="J52:J63"/>
    <mergeCell ref="A69:A71"/>
    <mergeCell ref="B69:B71"/>
    <mergeCell ref="H69:H71"/>
    <mergeCell ref="I69:I71"/>
    <mergeCell ref="J69:J71"/>
    <mergeCell ref="A66:A68"/>
    <mergeCell ref="B66:B68"/>
    <mergeCell ref="H66:H68"/>
    <mergeCell ref="I66:I68"/>
    <mergeCell ref="J66:J68"/>
    <mergeCell ref="A87:A95"/>
    <mergeCell ref="B87:B95"/>
    <mergeCell ref="H87:H95"/>
    <mergeCell ref="I87:I95"/>
    <mergeCell ref="J87:J95"/>
    <mergeCell ref="A72:A86"/>
    <mergeCell ref="B72:B86"/>
    <mergeCell ref="H72:H86"/>
    <mergeCell ref="I72:I86"/>
    <mergeCell ref="J72:J86"/>
    <mergeCell ref="J96:J97"/>
    <mergeCell ref="A98:A99"/>
    <mergeCell ref="B98:B99"/>
    <mergeCell ref="H98:H99"/>
    <mergeCell ref="I98:I99"/>
    <mergeCell ref="J98:J99"/>
    <mergeCell ref="A100:A109"/>
    <mergeCell ref="B100:B109"/>
    <mergeCell ref="H100:H109"/>
    <mergeCell ref="I100:I109"/>
    <mergeCell ref="A96:A97"/>
    <mergeCell ref="B96:B97"/>
    <mergeCell ref="H96:H97"/>
    <mergeCell ref="I96:I97"/>
    <mergeCell ref="J136:J141"/>
    <mergeCell ref="I123:I129"/>
    <mergeCell ref="J123:J129"/>
    <mergeCell ref="A110:A116"/>
    <mergeCell ref="B110:B116"/>
    <mergeCell ref="H110:H116"/>
    <mergeCell ref="I110:I116"/>
    <mergeCell ref="J110:J116"/>
    <mergeCell ref="H123:H129"/>
    <mergeCell ref="A136:A141"/>
    <mergeCell ref="B136:B141"/>
    <mergeCell ref="H136:H141"/>
    <mergeCell ref="I136:I141"/>
    <mergeCell ref="J100:J109"/>
    <mergeCell ref="A1:J1"/>
    <mergeCell ref="A2:J2"/>
    <mergeCell ref="B4:K4"/>
    <mergeCell ref="A130:A135"/>
    <mergeCell ref="B130:B135"/>
    <mergeCell ref="H130:H135"/>
    <mergeCell ref="I130:I135"/>
    <mergeCell ref="J130:J135"/>
    <mergeCell ref="A117:A122"/>
    <mergeCell ref="B117:B122"/>
    <mergeCell ref="H117:H122"/>
    <mergeCell ref="I117:I122"/>
    <mergeCell ref="J117:J122"/>
    <mergeCell ref="A123:A129"/>
    <mergeCell ref="B123:B129"/>
  </mergeCells>
  <pageMargins left="0.23622047244094491" right="0.23622047244094491" top="0.74803149606299213" bottom="0.74803149606299213" header="0.31496062992125984" footer="0.31496062992125984"/>
  <pageSetup paperSize="9" scale="76"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Lapa1 </vt:lpstr>
      <vt:lpstr>'Lapa1 '!Print_Area</vt:lpstr>
      <vt:lpstr>'Lapa1 '!Print_Titles</vt:lpstr>
    </vt:vector>
  </TitlesOfParts>
  <Company>LDz</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Matīss Šalmis</dc:creator>
  <cp:lastModifiedBy>Iveta Dementjeva</cp:lastModifiedBy>
  <cp:lastPrinted>2022-02-08T17:18:47Z</cp:lastPrinted>
  <dcterms:created xsi:type="dcterms:W3CDTF">2010-02-03T11:29:03Z</dcterms:created>
  <dcterms:modified xsi:type="dcterms:W3CDTF">2022-02-25T21:00:15Z</dcterms:modified>
</cp:coreProperties>
</file>